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climateregistry.sharepoint.com/Public/Policy/Forest/Version 5.0/Standardized Baseline/"/>
    </mc:Choice>
  </mc:AlternateContent>
  <xr:revisionPtr revIDLastSave="0" documentId="10_ncr:100000_{EF713D04-2EE7-4D1D-8706-CFAE71B7E754}" xr6:coauthVersionLast="31" xr6:coauthVersionMax="40" xr10:uidLastSave="{00000000-0000-0000-0000-000000000000}"/>
  <bookViews>
    <workbookView xWindow="1860" yWindow="0" windowWidth="16905" windowHeight="7110" xr2:uid="{397BC8AF-10F4-4238-8B86-5E4F4828583A}"/>
  </bookViews>
  <sheets>
    <sheet name="Instructions" sheetId="5" r:id="rId1"/>
    <sheet name="Baseline Screening Tool BETA" sheetId="4" r:id="rId2"/>
    <sheet name="Example 1" sheetId="12" r:id="rId3"/>
    <sheet name="Example 2" sheetId="13" r:id="rId4"/>
    <sheet name=" Reference Values" sheetId="9" r:id="rId5"/>
  </sheets>
  <externalReferences>
    <externalReference r:id="rId6"/>
  </externalReferences>
  <definedNames>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Prior_LU">[1]MLRAs!$H$2:$H$3</definedName>
    <definedName name="Soil_Texture">[1]MLRAs!$F$2:$F$4</definedName>
    <definedName name="States">[1]Grazing!$E$3:$E$50</definedName>
    <definedName name="temp_grazing">[1]Grazing!$A$4:$A$16</definedName>
    <definedName name="Version">Instructions!$B$3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3" l="1"/>
  <c r="D24" i="13"/>
  <c r="D25" i="13" s="1"/>
  <c r="I23" i="13"/>
  <c r="E23" i="13"/>
  <c r="I22" i="13"/>
  <c r="E22" i="13"/>
  <c r="I21" i="13"/>
  <c r="E21" i="13"/>
  <c r="J12" i="13"/>
  <c r="H20" i="13" s="1"/>
  <c r="I20" i="13" s="1"/>
  <c r="E16" i="13" l="1"/>
  <c r="E18" i="13"/>
  <c r="E20" i="13"/>
  <c r="E17" i="13"/>
  <c r="E19" i="13"/>
  <c r="H19" i="13"/>
  <c r="I19" i="13" s="1"/>
  <c r="H23" i="13"/>
  <c r="H18" i="13"/>
  <c r="I18" i="13" s="1"/>
  <c r="H22" i="13"/>
  <c r="H17" i="13"/>
  <c r="I17" i="13" s="1"/>
  <c r="H21" i="13"/>
  <c r="H16" i="13"/>
  <c r="I16" i="13" s="1"/>
  <c r="H25" i="13" s="1"/>
  <c r="B25" i="12"/>
  <c r="D24" i="12"/>
  <c r="D25" i="12" s="1"/>
  <c r="I23" i="12"/>
  <c r="E23" i="12"/>
  <c r="I22" i="12"/>
  <c r="E22" i="12"/>
  <c r="I21" i="12"/>
  <c r="E21" i="12"/>
  <c r="E20" i="12"/>
  <c r="E19" i="12"/>
  <c r="E18" i="12"/>
  <c r="E17" i="12"/>
  <c r="E16" i="12"/>
  <c r="E24" i="12" s="1"/>
  <c r="J12" i="12"/>
  <c r="H20" i="12" s="1"/>
  <c r="I20" i="12" s="1"/>
  <c r="I17" i="4"/>
  <c r="I18" i="4"/>
  <c r="I19" i="4"/>
  <c r="I20" i="4"/>
  <c r="I21" i="4"/>
  <c r="I22" i="4"/>
  <c r="I23" i="4"/>
  <c r="I16" i="4"/>
  <c r="H22" i="4"/>
  <c r="J12" i="4"/>
  <c r="H19" i="4" s="1"/>
  <c r="B29" i="13" l="1"/>
  <c r="E24" i="13"/>
  <c r="H21" i="4"/>
  <c r="H17" i="4"/>
  <c r="H18" i="4"/>
  <c r="H16" i="4"/>
  <c r="H20" i="4"/>
  <c r="H23" i="4"/>
  <c r="H19" i="12"/>
  <c r="I19" i="12" s="1"/>
  <c r="H23" i="12"/>
  <c r="H22" i="12"/>
  <c r="H17" i="12"/>
  <c r="I17" i="12" s="1"/>
  <c r="H21" i="12"/>
  <c r="H18" i="12"/>
  <c r="I18" i="12" s="1"/>
  <c r="H16" i="12"/>
  <c r="I16" i="12" l="1"/>
  <c r="H25" i="12" s="1"/>
  <c r="B29" i="12" s="1"/>
  <c r="B25" i="4" l="1"/>
  <c r="E21" i="4"/>
  <c r="E22" i="4"/>
  <c r="D24" i="4"/>
  <c r="H25" i="4" s="1"/>
  <c r="E17" i="4"/>
  <c r="E18" i="4"/>
  <c r="E19" i="4"/>
  <c r="E20" i="4"/>
  <c r="E23" i="4"/>
  <c r="D25" i="4" l="1"/>
  <c r="B29" i="4"/>
  <c r="E16" i="4"/>
  <c r="E24" i="4" s="1"/>
</calcChain>
</file>

<file path=xl/sharedStrings.xml><?xml version="1.0" encoding="utf-8"?>
<sst xmlns="http://schemas.openxmlformats.org/spreadsheetml/2006/main" count="205" uniqueCount="93">
  <si>
    <t>Improved Forest Management Baseline Screening Tool BETA</t>
  </si>
  <si>
    <t>Public Comment Draft - Forest Project Protocol v5.0 (November 2018)</t>
  </si>
  <si>
    <t>OVERVIEW</t>
  </si>
  <si>
    <r>
      <t xml:space="preserve">This tool is provided by the Climate Action Reserve to accompany the Forest Project Protocol v5.0, in order to evaluate whether private land Improved Forest Management projects are eligible to use the Standardized Baseline Approach. The tool provides a means for assessing a project's legal constraints and financial constraints, to screen out projects for which the Standardized Baseline Approach would not be conservative. Users provide project-specific data in the worksheet titled "Baseline Screening Tool BETA" to determine whether the Standardized or Modeled Baseline Approach should be used.
</t>
    </r>
    <r>
      <rPr>
        <b/>
        <i/>
        <sz val="11"/>
        <color theme="4"/>
        <rFont val="Calibri"/>
        <family val="2"/>
        <scheme val="minor"/>
      </rPr>
      <t xml:space="preserve">If you have questions, comments, or suggestions related to this tool, please send an e-mail to </t>
    </r>
    <r>
      <rPr>
        <b/>
        <i/>
        <sz val="11"/>
        <color theme="3"/>
        <rFont val="Calibri"/>
        <family val="2"/>
        <scheme val="minor"/>
      </rPr>
      <t>policy@climateactionreserve.org</t>
    </r>
    <r>
      <rPr>
        <b/>
        <i/>
        <sz val="11"/>
        <color theme="4"/>
        <rFont val="Calibri"/>
        <family val="2"/>
        <scheme val="minor"/>
      </rPr>
      <t>.</t>
    </r>
  </si>
  <si>
    <t>NAVIGATION</t>
  </si>
  <si>
    <t>Instructions</t>
  </si>
  <si>
    <t>Refer to this worksheet for information on tool version and use.</t>
  </si>
  <si>
    <t>Baseline Screening Tool BETA</t>
  </si>
  <si>
    <t>Enter user inputs and receive a determination of which baseline approach may be used.</t>
  </si>
  <si>
    <t>Example</t>
  </si>
  <si>
    <t>A tab containing an example of a completed Baseline Screening Tool. This sheet may not be modified by users.</t>
  </si>
  <si>
    <t>INSTRUCTIONS</t>
  </si>
  <si>
    <t>Throughout the tool, the following cell color coding has been used to designate user entries and calculated values:</t>
  </si>
  <si>
    <t>User Input</t>
  </si>
  <si>
    <t>Any light green cells in the "Baseline Screening Tool BETA" sheet are inputs which should be provided, as applicable, by the user.</t>
  </si>
  <si>
    <t>Calculated Value</t>
  </si>
  <si>
    <t>Gray cells are calculated values.</t>
  </si>
  <si>
    <t>Equation Output</t>
  </si>
  <si>
    <t>The light orange cell represents the final baseline result output.</t>
  </si>
  <si>
    <t>FILE VERSION HISTORY</t>
  </si>
  <si>
    <t>BETA (November 2018)</t>
  </si>
  <si>
    <t xml:space="preserve"> - First version of tool, published with the FPP v5.0 public comment draft.</t>
  </si>
  <si>
    <t>PUBLIC COMMENT DRAFT: Forest Project Protocol v5.0 (November 2018)</t>
  </si>
  <si>
    <t>PROJECT INFORMATION</t>
  </si>
  <si>
    <t>Explanation</t>
  </si>
  <si>
    <t>Reserve Project ID</t>
  </si>
  <si>
    <t>For verification purposes: enter Reserve Project ID assigned on the Reserve's APX site (CAR####)</t>
  </si>
  <si>
    <t>Project Name</t>
  </si>
  <si>
    <t>For verification purposes: enter the project name; must match the Project Design Document</t>
  </si>
  <si>
    <t>Project Operator</t>
  </si>
  <si>
    <t>For verification purposes: enter the name of the Project Operator; must match the Project Design Document</t>
  </si>
  <si>
    <t>Project Location</t>
  </si>
  <si>
    <t>For verification purposes: list state abbreviations</t>
  </si>
  <si>
    <t>Project Acres</t>
  </si>
  <si>
    <t>Enter total project acres</t>
  </si>
  <si>
    <t>Assessment Area Basal Area Reference Value (sqft/acre)</t>
  </si>
  <si>
    <t>A benchmark value against which to compare the basal area required for compliance with legal constraints (see below). Value available in the Assessment Area Data File; project in multiple Assessment Areas should calculate a weighted average</t>
  </si>
  <si>
    <t>FINANCIAL CONSTRAINTS</t>
  </si>
  <si>
    <t>LEGAL CONSTRAINTS</t>
  </si>
  <si>
    <t>Harvest Constraint</t>
  </si>
  <si>
    <t>Description</t>
  </si>
  <si>
    <t>Basal Area Retention Required to Meet Constraint (sqft/acre)</t>
  </si>
  <si>
    <t>Impacted Project Acres</t>
  </si>
  <si>
    <t>Percent of Project</t>
  </si>
  <si>
    <t>Harvest constraint: enter the name of the constraint (e.g. the relevant part of a law, regulation, etc.)</t>
  </si>
  <si>
    <t>Description: enter a description of the constraint and how it impacts forest management</t>
  </si>
  <si>
    <t>Basal Area Retention: enter an estimated minimum basal area retention (sqft/acre) that would allow the impacted area to meet the terms of the constraint. Unconstrained areas should enter a value greater than zero.</t>
  </si>
  <si>
    <t>Impacted Project Acres: enter the number of acres subject to the constraint. If portions of the project are subject to multiple constraints, you may enter those acres under the most limiting constraint. The Impacted Project Areas should sum to the same as the Project Acres entered above.</t>
  </si>
  <si>
    <t>Contact the Reserve if more lines are needed to accommodate constraints</t>
  </si>
  <si>
    <t>Total Acres</t>
  </si>
  <si>
    <t>Adjusted Assessment Area Basal Area Reference Value</t>
  </si>
  <si>
    <t>Weighted Average Minimum Retention: the basal area retention (sqft/acre) required to comply with all constraints across the project area. This value is compared to the Assessment Area Basal Area Reference Value above, to determine whether the project could legally harvest below the levels identified for its Assessment Area(s)</t>
  </si>
  <si>
    <t>Adjusted Assessment Area Basal Area Reference Value: this scales the Assessment Area Basal Area Reference Value to account for the estimated frequency of harvest in the baseline, and regrowth in between harvest efforts</t>
  </si>
  <si>
    <t>Final Baseline Result</t>
  </si>
  <si>
    <t>The Final Baseline Result determines whether the project may proceed with the Standardized Baseline Approach, as detailed in Section 6.1.1.3 (2), or must proceed with the Modeled Baseline Approach. A final verified Baseline Screening Tool must be provided with the Project Design Document.</t>
  </si>
  <si>
    <t>CAR123</t>
  </si>
  <si>
    <t>ORCA IFM Project</t>
  </si>
  <si>
    <t>Cascade Land Trust</t>
  </si>
  <si>
    <t>CA, OR</t>
  </si>
  <si>
    <t>Unconstrained</t>
  </si>
  <si>
    <t>Project areas unaffected by legal constraints</t>
  </si>
  <si>
    <t>Endangered Species Act</t>
  </si>
  <si>
    <t>Northern Spotted Owl activity center - nest</t>
  </si>
  <si>
    <t>Northern Spotted Owl activity center - habitat</t>
  </si>
  <si>
    <t>CA Forest Practice Rules</t>
  </si>
  <si>
    <t>Minimum retention - Site II</t>
  </si>
  <si>
    <t>WLPZ (Class II)</t>
  </si>
  <si>
    <t>Total</t>
  </si>
  <si>
    <t>Project Stumpage Value</t>
  </si>
  <si>
    <t>StumpageClass</t>
  </si>
  <si>
    <t>NonMerchAllowance</t>
  </si>
  <si>
    <t>High</t>
  </si>
  <si>
    <t>Medium</t>
  </si>
  <si>
    <t>Low</t>
  </si>
  <si>
    <t>Category indicating value of harvestable wood for Assessment Area(s) comprising the Project Area. Categories are available in the Assessment Area Data File; projects with multiple Assessent Areas should determine category representing weighted average for the Project Area. Indicated value is used to determine the ability of revenues from the harvest of merchantable species io cover the cost of harvesting non-merchantable species.</t>
  </si>
  <si>
    <t xml:space="preserve">Basal Area Comm. Species: enter the basal area of merchantable species for the acreage under each constraint </t>
  </si>
  <si>
    <t>Basal Area (sqft/acre)</t>
  </si>
  <si>
    <t xml:space="preserve"> Comm. Species</t>
  </si>
  <si>
    <t>Non-Comm. Species</t>
  </si>
  <si>
    <t>Weighted Average Minimum Retention After Legal Constraints</t>
  </si>
  <si>
    <t xml:space="preserve">Basal Area Non-Comm. Species: enter the basal area of non-merchantable species for the acreage under each constraint </t>
  </si>
  <si>
    <t>1. Navigate to the worksheet titled "Baseline Screening Tool BETA"
2. Complete the "Project Information" section
3. Under the "Financial Constraints" section, enter the Value of Harvest based on the Assessment Area(s) comprising the Project Area
4. Under the "Legal Constraints" section, list each legal constraint applicable to the project area. Provide a description of the constraint, and an estimate of the minimum basal area retention required to comply with the restraint. If the project area is not subject to any legal constraints that impact basal area retention, enter a reasonable minimum basal area retention that would be expected following a harvest in the project area. Contact the Reserve to unlock the workbook if more lines are needed.
5. Based on the project parameters entered, the "Final Baseline Result" field will provide an output of which baseline approach may be used by the project (either standardized, or modeled).</t>
  </si>
  <si>
    <t>Very Low</t>
  </si>
  <si>
    <t>Stumpage Lookup Table</t>
  </si>
  <si>
    <t>Reference Values</t>
  </si>
  <si>
    <t>A tab containing reference values and lookup tables for the tool's formulas. This sheet may not be modified by users.</t>
  </si>
  <si>
    <t>BETA V2 (November 2018)</t>
  </si>
  <si>
    <t xml:space="preserve"> - Second version of the tool, corrected and published for the FPP v5.0 public comment webinar.</t>
  </si>
  <si>
    <t>Financially Feasible Minimum Retention</t>
  </si>
  <si>
    <t>Weighted Average Minimum Retention After Legal and Financial Constraints</t>
  </si>
  <si>
    <t>Weighted Average Minimum Retention After Legal and Financial Constraints: the  area-weighted average basal area retention (sqft/acre) required to comply with all constraints across the Project Area, adjusted to account for the proportion of commercial and non-commercial basal area within each constrained area and the relative stumpage value of the Project Area.</t>
  </si>
  <si>
    <t>Finacially Feasible Minimum Retention: the basal area retention (sqft/acre) required to comply with the harvest constraint , adjusted to account for the proportion of commercial and non-commercial basal area within each constrained area and the relative stumpage value of the entire Project Area</t>
  </si>
  <si>
    <t>Financially Feasible Minimum Retention: the basal area retention (sqft/acre) required to comply with the harvest constraint , adjusted to account for the proportion of commercial and non-commercial basal area within each constrained area and the relative stumpage value of the entire Project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</si>
</sst>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2"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8"/>
      <color theme="1"/>
      <name val="Calibri"/>
      <family val="2"/>
      <scheme val="minor"/>
    </font>
    <font>
      <b/>
      <sz val="12"/>
      <color theme="0"/>
      <name val="Calibri"/>
      <family val="2"/>
      <scheme val="minor"/>
    </font>
    <font>
      <sz val="11"/>
      <name val="Calibri"/>
      <family val="2"/>
      <scheme val="minor"/>
    </font>
    <font>
      <b/>
      <sz val="11"/>
      <name val="Calibri"/>
      <family val="2"/>
      <scheme val="minor"/>
    </font>
    <font>
      <b/>
      <sz val="11"/>
      <color theme="0"/>
      <name val="Calibri"/>
      <family val="2"/>
      <scheme val="minor"/>
    </font>
    <font>
      <i/>
      <sz val="11"/>
      <color theme="1" tint="0.499984740745262"/>
      <name val="Calibri"/>
      <family val="2"/>
      <scheme val="minor"/>
    </font>
    <font>
      <b/>
      <sz val="18"/>
      <color theme="1"/>
      <name val="Calibri Light"/>
      <family val="1"/>
      <scheme val="major"/>
    </font>
    <font>
      <b/>
      <i/>
      <sz val="11"/>
      <color rgb="FFFF0000"/>
      <name val="Calibri"/>
      <family val="2"/>
      <scheme val="minor"/>
    </font>
    <font>
      <b/>
      <sz val="12"/>
      <color theme="0"/>
      <name val="Calibri Light"/>
      <family val="1"/>
      <scheme val="major"/>
    </font>
    <font>
      <i/>
      <sz val="11"/>
      <name val="Calibri"/>
      <family val="2"/>
      <scheme val="minor"/>
    </font>
    <font>
      <b/>
      <i/>
      <sz val="11"/>
      <color theme="4"/>
      <name val="Calibri"/>
      <family val="2"/>
      <scheme val="minor"/>
    </font>
    <font>
      <b/>
      <i/>
      <sz val="11"/>
      <color theme="3"/>
      <name val="Calibri"/>
      <family val="2"/>
      <scheme val="minor"/>
    </font>
    <font>
      <b/>
      <sz val="18"/>
      <color theme="1"/>
      <name val="Calibri Light"/>
      <family val="2"/>
      <scheme val="major"/>
    </font>
    <font>
      <b/>
      <sz val="12"/>
      <color rgb="FFFF0000"/>
      <name val="Calibri Light"/>
      <family val="2"/>
      <scheme val="major"/>
    </font>
    <font>
      <b/>
      <sz val="12"/>
      <color theme="0"/>
      <name val="Calibri Light"/>
      <family val="2"/>
      <scheme val="major"/>
    </font>
    <font>
      <sz val="18"/>
      <color theme="1"/>
      <name val="Calibri Light"/>
      <family val="2"/>
      <scheme val="major"/>
    </font>
    <font>
      <b/>
      <sz val="18"/>
      <color rgb="FFFA7D00"/>
      <name val="Calibri Light"/>
      <family val="2"/>
      <scheme val="major"/>
    </font>
    <font>
      <sz val="11"/>
      <color theme="0"/>
      <name val="Calibri"/>
      <family val="2"/>
      <scheme val="minor"/>
    </font>
    <font>
      <b/>
      <sz val="12"/>
      <name val="Calibri Light"/>
      <family val="1"/>
      <scheme val="major"/>
    </font>
    <font>
      <sz val="12"/>
      <name val="Calibri"/>
      <family val="2"/>
      <scheme val="minor"/>
    </font>
    <font>
      <sz val="12"/>
      <color theme="1"/>
      <name val="Calibri"/>
      <family val="2"/>
      <scheme val="minor"/>
    </font>
    <font>
      <sz val="12"/>
      <color rgb="FF3F3F76"/>
      <name val="Calibri"/>
      <family val="2"/>
      <scheme val="minor"/>
    </font>
    <font>
      <b/>
      <sz val="12"/>
      <name val="Calibri"/>
      <family val="2"/>
      <scheme val="minor"/>
    </font>
    <font>
      <b/>
      <sz val="12"/>
      <color rgb="FFFA7D00"/>
      <name val="Calibri"/>
      <family val="2"/>
      <scheme val="minor"/>
    </font>
    <font>
      <sz val="12"/>
      <color theme="1" tint="0.34998626667073579"/>
      <name val="Calibri"/>
      <family val="2"/>
      <scheme val="minor"/>
    </font>
    <font>
      <i/>
      <sz val="12"/>
      <color theme="1" tint="0.499984740745262"/>
      <name val="Calibri"/>
      <family val="2"/>
      <scheme val="minor"/>
    </font>
    <font>
      <i/>
      <sz val="11"/>
      <color theme="0"/>
      <name val="Calibri"/>
      <family val="2"/>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0"/>
        <bgColor indexed="64"/>
      </patternFill>
    </fill>
    <fill>
      <patternFill patternType="solid">
        <fgColor rgb="FF0066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1" tint="0.499984740745262"/>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149">
    <xf numFmtId="0" fontId="0" fillId="0" borderId="0" xfId="0"/>
    <xf numFmtId="0" fontId="0" fillId="0" borderId="0" xfId="0" applyFill="1" applyBorder="1"/>
    <xf numFmtId="0" fontId="0" fillId="0" borderId="0" xfId="0" applyFill="1"/>
    <xf numFmtId="0" fontId="11" fillId="0" borderId="0" xfId="0" applyFont="1" applyFill="1"/>
    <xf numFmtId="49" fontId="12" fillId="0" borderId="0" xfId="0" applyNumberFormat="1" applyFont="1" applyFill="1"/>
    <xf numFmtId="0" fontId="12" fillId="0" borderId="0" xfId="0" applyFont="1" applyFill="1" applyAlignment="1">
      <alignment vertical="top"/>
    </xf>
    <xf numFmtId="0" fontId="0" fillId="0" borderId="12" xfId="0" applyFill="1" applyBorder="1"/>
    <xf numFmtId="0" fontId="4" fillId="0" borderId="0" xfId="0" applyFont="1" applyFill="1" applyBorder="1"/>
    <xf numFmtId="0" fontId="0" fillId="0" borderId="13"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0" fillId="0" borderId="13" xfId="0" applyFill="1" applyBorder="1" applyAlignment="1">
      <alignment vertical="center" wrapText="1"/>
    </xf>
    <xf numFmtId="0" fontId="0" fillId="0" borderId="14" xfId="0" applyFill="1" applyBorder="1"/>
    <xf numFmtId="0" fontId="0" fillId="0" borderId="15" xfId="0" applyFill="1" applyBorder="1"/>
    <xf numFmtId="0" fontId="0" fillId="0" borderId="16" xfId="0" applyFill="1" applyBorder="1"/>
    <xf numFmtId="0" fontId="0" fillId="0" borderId="12" xfId="0" applyFill="1" applyBorder="1" applyAlignment="1">
      <alignment horizontal="left"/>
    </xf>
    <xf numFmtId="0" fontId="0" fillId="0" borderId="0"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4" fillId="0" borderId="12" xfId="0" applyFont="1" applyFill="1" applyBorder="1"/>
    <xf numFmtId="0" fontId="13" fillId="9" borderId="9" xfId="0" applyFont="1" applyFill="1" applyBorder="1" applyAlignment="1">
      <alignment horizontal="left"/>
    </xf>
    <xf numFmtId="0" fontId="13" fillId="9" borderId="10" xfId="0" applyFont="1" applyFill="1" applyBorder="1" applyAlignment="1">
      <alignment horizontal="left"/>
    </xf>
    <xf numFmtId="0" fontId="13" fillId="9" borderId="11" xfId="0" applyFont="1" applyFill="1" applyBorder="1" applyAlignment="1">
      <alignment horizontal="left"/>
    </xf>
    <xf numFmtId="0" fontId="13" fillId="9" borderId="0" xfId="0" applyFont="1" applyFill="1" applyBorder="1" applyAlignment="1">
      <alignment horizontal="left"/>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9" fillId="10" borderId="0" xfId="0" applyFont="1" applyFill="1" applyBorder="1" applyAlignment="1">
      <alignment horizontal="left"/>
    </xf>
    <xf numFmtId="0" fontId="8" fillId="9" borderId="0" xfId="0" applyFont="1" applyFill="1" applyBorder="1" applyAlignment="1">
      <alignment horizontal="left"/>
    </xf>
    <xf numFmtId="0" fontId="4" fillId="12" borderId="0" xfId="0" applyFont="1" applyFill="1" applyBorder="1" applyAlignment="1">
      <alignment horizontal="left"/>
    </xf>
    <xf numFmtId="0" fontId="0" fillId="0" borderId="9"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4" fillId="4" borderId="0" xfId="0" applyFont="1" applyFill="1" applyBorder="1" applyAlignment="1">
      <alignment horizontal="left"/>
    </xf>
    <xf numFmtId="0" fontId="4" fillId="8" borderId="0" xfId="0" applyFont="1" applyFill="1" applyBorder="1" applyAlignment="1">
      <alignment horizontal="left"/>
    </xf>
    <xf numFmtId="0" fontId="8" fillId="11" borderId="0" xfId="0" applyFont="1" applyFill="1" applyBorder="1" applyAlignment="1">
      <alignment horizontal="left"/>
    </xf>
    <xf numFmtId="0" fontId="0" fillId="5" borderId="0" xfId="0" applyFill="1"/>
    <xf numFmtId="9" fontId="0" fillId="5" borderId="0" xfId="2" applyFont="1" applyFill="1"/>
    <xf numFmtId="0" fontId="9" fillId="6" borderId="0" xfId="0" applyFont="1" applyFill="1" applyAlignment="1">
      <alignment horizontal="center"/>
    </xf>
    <xf numFmtId="0" fontId="0" fillId="7" borderId="0" xfId="0" applyFill="1"/>
    <xf numFmtId="9" fontId="0" fillId="7" borderId="0" xfId="2" applyFont="1" applyFill="1"/>
    <xf numFmtId="0" fontId="9" fillId="13" borderId="0" xfId="0" applyFont="1" applyFill="1" applyBorder="1" applyAlignment="1">
      <alignment horizontal="left"/>
    </xf>
    <xf numFmtId="0" fontId="13" fillId="5" borderId="0" xfId="0" applyFont="1" applyFill="1" applyBorder="1" applyAlignment="1">
      <alignment horizontal="left"/>
    </xf>
    <xf numFmtId="0" fontId="13" fillId="5" borderId="13" xfId="0" applyFont="1" applyFill="1" applyBorder="1" applyAlignment="1">
      <alignment horizontal="left"/>
    </xf>
    <xf numFmtId="0" fontId="8" fillId="5" borderId="12" xfId="0" applyFont="1" applyFill="1" applyBorder="1" applyAlignment="1">
      <alignment horizontal="left"/>
    </xf>
    <xf numFmtId="0" fontId="9" fillId="5" borderId="0" xfId="0" applyFont="1" applyFill="1" applyBorder="1" applyAlignment="1">
      <alignment horizontal="left"/>
    </xf>
    <xf numFmtId="0" fontId="7" fillId="0" borderId="0" xfId="0" applyFont="1" applyFill="1"/>
    <xf numFmtId="0" fontId="8" fillId="5" borderId="0" xfId="0" applyFont="1" applyFill="1" applyBorder="1" applyAlignment="1">
      <alignment horizontal="left"/>
    </xf>
    <xf numFmtId="0" fontId="23" fillId="5" borderId="0" xfId="0" applyFont="1" applyFill="1" applyBorder="1" applyAlignment="1">
      <alignment horizontal="left"/>
    </xf>
    <xf numFmtId="0" fontId="23" fillId="5" borderId="13" xfId="0" applyFont="1" applyFill="1" applyBorder="1" applyAlignment="1">
      <alignment horizontal="left"/>
    </xf>
    <xf numFmtId="0" fontId="7" fillId="5" borderId="12" xfId="0" applyFont="1" applyFill="1" applyBorder="1" applyAlignment="1">
      <alignment horizontal="left"/>
    </xf>
    <xf numFmtId="0" fontId="24" fillId="4" borderId="2" xfId="0" applyNumberFormat="1" applyFont="1" applyFill="1" applyBorder="1" applyAlignment="1" applyProtection="1">
      <alignment horizontal="left" vertical="center" wrapText="1"/>
      <protection locked="0"/>
    </xf>
    <xf numFmtId="165" fontId="26" fillId="4" borderId="2" xfId="3" applyNumberFormat="1" applyFont="1" applyFill="1" applyBorder="1" applyAlignment="1" applyProtection="1">
      <alignment horizontal="center" vertical="center" wrapText="1"/>
      <protection locked="0"/>
    </xf>
    <xf numFmtId="165" fontId="27" fillId="8" borderId="2" xfId="2" applyNumberFormat="1" applyFont="1" applyFill="1" applyBorder="1" applyAlignment="1" applyProtection="1">
      <alignment horizontal="center" vertical="center" wrapText="1"/>
    </xf>
    <xf numFmtId="0" fontId="24" fillId="4" borderId="2" xfId="0" applyNumberFormat="1" applyFont="1" applyFill="1" applyBorder="1" applyAlignment="1" applyProtection="1">
      <alignment horizontal="left" vertical="center" wrapText="1"/>
    </xf>
    <xf numFmtId="165" fontId="29" fillId="4" borderId="2" xfId="3" applyNumberFormat="1" applyFont="1" applyFill="1" applyBorder="1" applyAlignment="1" applyProtection="1">
      <alignment horizontal="center" vertical="center" wrapText="1"/>
    </xf>
    <xf numFmtId="2" fontId="29" fillId="4" borderId="2" xfId="3" applyNumberFormat="1"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protection locked="0"/>
    </xf>
    <xf numFmtId="2" fontId="24" fillId="4" borderId="2" xfId="0" applyNumberFormat="1" applyFont="1" applyFill="1" applyBorder="1" applyAlignment="1" applyProtection="1">
      <alignment horizontal="center" vertical="center"/>
      <protection locked="0"/>
    </xf>
    <xf numFmtId="9" fontId="24" fillId="4" borderId="2" xfId="2" applyFont="1" applyFill="1" applyBorder="1" applyAlignment="1" applyProtection="1">
      <alignment horizontal="center" vertical="center"/>
      <protection locked="0"/>
    </xf>
    <xf numFmtId="165" fontId="29" fillId="4" borderId="2" xfId="3" applyNumberFormat="1" applyFont="1" applyFill="1" applyBorder="1" applyAlignment="1" applyProtection="1">
      <alignment horizontal="center" vertical="center" wrapText="1"/>
      <protection locked="0"/>
    </xf>
    <xf numFmtId="165" fontId="24" fillId="8" borderId="2" xfId="3"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xf>
    <xf numFmtId="0" fontId="25" fillId="5" borderId="0" xfId="0" applyFont="1" applyFill="1" applyBorder="1" applyProtection="1"/>
    <xf numFmtId="0" fontId="0" fillId="5" borderId="0" xfId="0" applyFill="1" applyBorder="1" applyProtection="1"/>
    <xf numFmtId="0" fontId="0" fillId="0" borderId="0" xfId="0" applyFill="1" applyBorder="1" applyProtection="1"/>
    <xf numFmtId="0" fontId="18" fillId="5" borderId="0" xfId="0" applyFont="1" applyFill="1" applyBorder="1" applyAlignment="1" applyProtection="1">
      <alignment horizontal="center"/>
    </xf>
    <xf numFmtId="0" fontId="5" fillId="5" borderId="0" xfId="0" applyFont="1" applyFill="1" applyBorder="1" applyProtection="1"/>
    <xf numFmtId="0" fontId="19" fillId="6" borderId="0" xfId="0" applyFont="1" applyFill="1" applyBorder="1" applyProtection="1"/>
    <xf numFmtId="0" fontId="6" fillId="6" borderId="0" xfId="0" applyFont="1" applyFill="1" applyBorder="1" applyProtection="1"/>
    <xf numFmtId="0" fontId="9" fillId="6" borderId="0" xfId="0" applyFont="1" applyFill="1" applyBorder="1" applyAlignment="1" applyProtection="1">
      <alignment horizontal="center"/>
    </xf>
    <xf numFmtId="0" fontId="25" fillId="5" borderId="0" xfId="0" applyFont="1" applyFill="1" applyBorder="1" applyAlignment="1" applyProtection="1">
      <alignment vertical="center"/>
    </xf>
    <xf numFmtId="0" fontId="24" fillId="4" borderId="2" xfId="0" applyFont="1" applyFill="1" applyBorder="1" applyAlignment="1" applyProtection="1">
      <alignment horizontal="center" vertical="center"/>
    </xf>
    <xf numFmtId="0" fontId="10" fillId="5" borderId="0" xfId="0" applyFont="1" applyFill="1" applyBorder="1" applyAlignment="1" applyProtection="1">
      <alignment vertical="center"/>
    </xf>
    <xf numFmtId="0" fontId="30" fillId="5" borderId="0" xfId="0" applyFont="1" applyFill="1" applyBorder="1" applyAlignment="1" applyProtection="1">
      <alignment vertical="center"/>
    </xf>
    <xf numFmtId="0" fontId="25" fillId="7" borderId="0" xfId="0" applyFont="1" applyFill="1" applyBorder="1" applyAlignment="1" applyProtection="1">
      <alignment vertical="center"/>
    </xf>
    <xf numFmtId="0" fontId="0" fillId="7" borderId="0" xfId="0" applyFill="1" applyBorder="1" applyProtection="1"/>
    <xf numFmtId="2" fontId="24" fillId="4" borderId="2" xfId="0" applyNumberFormat="1" applyFont="1" applyFill="1" applyBorder="1" applyAlignment="1" applyProtection="1">
      <alignment horizontal="center" vertical="center"/>
    </xf>
    <xf numFmtId="0" fontId="10" fillId="5" borderId="0" xfId="0" applyFont="1" applyFill="1" applyBorder="1" applyAlignment="1" applyProtection="1">
      <alignment vertical="center" wrapText="1"/>
    </xf>
    <xf numFmtId="0" fontId="30" fillId="5" borderId="0" xfId="0" applyFont="1" applyFill="1" applyBorder="1" applyAlignment="1" applyProtection="1">
      <alignment vertical="center" wrapText="1"/>
    </xf>
    <xf numFmtId="0" fontId="6" fillId="6" borderId="0" xfId="0" applyFont="1" applyFill="1" applyBorder="1" applyAlignment="1" applyProtection="1">
      <alignment vertical="center"/>
    </xf>
    <xf numFmtId="0" fontId="0" fillId="6" borderId="0" xfId="0" applyFill="1" applyBorder="1" applyProtection="1"/>
    <xf numFmtId="0" fontId="25" fillId="6" borderId="0" xfId="0" applyFont="1" applyFill="1" applyBorder="1" applyProtection="1"/>
    <xf numFmtId="9" fontId="24" fillId="4" borderId="2" xfId="2" applyFont="1" applyFill="1" applyBorder="1" applyAlignment="1" applyProtection="1">
      <alignment horizontal="center" vertical="center"/>
    </xf>
    <xf numFmtId="0" fontId="31" fillId="5" borderId="0" xfId="0" applyFont="1" applyFill="1" applyBorder="1" applyAlignment="1" applyProtection="1">
      <alignment vertical="center" wrapText="1"/>
    </xf>
    <xf numFmtId="0" fontId="25" fillId="5" borderId="0" xfId="0" applyFont="1" applyFill="1" applyBorder="1" applyAlignment="1" applyProtection="1">
      <alignment horizontal="center" wrapText="1"/>
    </xf>
    <xf numFmtId="0" fontId="25" fillId="5" borderId="17" xfId="0" applyFont="1" applyFill="1" applyBorder="1" applyAlignment="1" applyProtection="1">
      <alignment horizontal="center" wrapText="1"/>
    </xf>
    <xf numFmtId="0" fontId="25" fillId="5" borderId="21"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5" fillId="5" borderId="17" xfId="0" applyFont="1" applyFill="1" applyBorder="1" applyAlignment="1" applyProtection="1">
      <alignment horizontal="center" vertical="center" wrapText="1"/>
    </xf>
    <xf numFmtId="0" fontId="25" fillId="5" borderId="19" xfId="0" applyFont="1" applyFill="1" applyBorder="1" applyAlignment="1" applyProtection="1">
      <alignment horizontal="center" wrapText="1"/>
    </xf>
    <xf numFmtId="0" fontId="0" fillId="5" borderId="0" xfId="0" applyFill="1" applyBorder="1" applyAlignment="1" applyProtection="1">
      <alignment vertical="center" wrapText="1"/>
    </xf>
    <xf numFmtId="0" fontId="30" fillId="5" borderId="0" xfId="0" applyFont="1" applyFill="1" applyBorder="1" applyProtection="1"/>
    <xf numFmtId="0" fontId="25" fillId="5" borderId="20" xfId="0" applyFont="1" applyFill="1" applyBorder="1" applyAlignment="1" applyProtection="1">
      <alignment horizontal="center" wrapText="1"/>
    </xf>
    <xf numFmtId="0" fontId="25" fillId="5" borderId="26" xfId="0" applyFont="1" applyFill="1" applyBorder="1" applyAlignment="1" applyProtection="1">
      <alignment horizontal="center" wrapText="1"/>
    </xf>
    <xf numFmtId="0" fontId="25" fillId="5" borderId="25" xfId="0" applyFont="1" applyFill="1" applyBorder="1" applyAlignment="1" applyProtection="1">
      <alignment horizontal="center" vertical="center" wrapText="1"/>
    </xf>
    <xf numFmtId="0" fontId="25" fillId="5" borderId="20" xfId="0" applyFont="1" applyFill="1" applyBorder="1" applyAlignment="1" applyProtection="1">
      <alignment horizontal="center" vertical="center" wrapText="1"/>
    </xf>
    <xf numFmtId="0" fontId="25" fillId="5" borderId="26" xfId="0" applyFont="1" applyFill="1" applyBorder="1" applyAlignment="1" applyProtection="1">
      <alignment horizontal="center" vertical="center" wrapText="1"/>
    </xf>
    <xf numFmtId="0" fontId="25" fillId="5" borderId="18" xfId="0" applyFont="1" applyFill="1" applyBorder="1" applyAlignment="1" applyProtection="1">
      <alignment horizontal="center" wrapText="1"/>
    </xf>
    <xf numFmtId="165" fontId="26" fillId="4" borderId="2" xfId="3" applyNumberFormat="1" applyFont="1" applyFill="1" applyBorder="1" applyAlignment="1" applyProtection="1">
      <alignment horizontal="center" vertical="center" wrapText="1"/>
    </xf>
    <xf numFmtId="9" fontId="27" fillId="8" borderId="2" xfId="2" applyFont="1" applyFill="1" applyBorder="1" applyAlignment="1" applyProtection="1">
      <alignment horizontal="center" vertical="center" wrapText="1"/>
    </xf>
    <xf numFmtId="0" fontId="0" fillId="5" borderId="0" xfId="0" applyFill="1" applyBorder="1" applyAlignment="1" applyProtection="1">
      <alignment wrapText="1"/>
    </xf>
    <xf numFmtId="0" fontId="0" fillId="5" borderId="0" xfId="0" applyFill="1" applyBorder="1" applyAlignment="1" applyProtection="1">
      <alignment horizontal="center" vertical="center" wrapText="1"/>
    </xf>
    <xf numFmtId="9" fontId="30" fillId="5" borderId="0" xfId="2" applyFont="1" applyFill="1" applyBorder="1" applyAlignment="1" applyProtection="1">
      <alignment vertical="center" wrapText="1"/>
    </xf>
    <xf numFmtId="43" fontId="0" fillId="5" borderId="0" xfId="1" applyFont="1" applyFill="1" applyBorder="1" applyProtection="1"/>
    <xf numFmtId="0" fontId="4" fillId="5" borderId="0" xfId="0" applyFont="1" applyFill="1" applyBorder="1" applyProtection="1"/>
    <xf numFmtId="9" fontId="0" fillId="5" borderId="0" xfId="2" applyFont="1" applyFill="1" applyBorder="1" applyProtection="1"/>
    <xf numFmtId="10" fontId="0" fillId="5" borderId="0" xfId="0" applyNumberFormat="1" applyFill="1" applyBorder="1" applyProtection="1"/>
    <xf numFmtId="0" fontId="25" fillId="5" borderId="3" xfId="0" applyFont="1" applyFill="1" applyBorder="1" applyAlignment="1" applyProtection="1">
      <alignment horizontal="right" vertical="center" wrapText="1"/>
    </xf>
    <xf numFmtId="0" fontId="25" fillId="5" borderId="4" xfId="0" applyFont="1" applyFill="1" applyBorder="1" applyAlignment="1" applyProtection="1">
      <alignment horizontal="right" vertical="center" wrapText="1"/>
    </xf>
    <xf numFmtId="164" fontId="28" fillId="5" borderId="2" xfId="4" applyNumberFormat="1" applyFont="1" applyFill="1" applyBorder="1" applyAlignment="1" applyProtection="1">
      <alignment horizontal="center" vertical="center" wrapText="1"/>
    </xf>
    <xf numFmtId="9" fontId="27" fillId="8" borderId="2" xfId="4" applyNumberFormat="1" applyFont="1" applyFill="1" applyBorder="1" applyAlignment="1" applyProtection="1">
      <alignment horizontal="center" vertical="center" wrapText="1"/>
    </xf>
    <xf numFmtId="0" fontId="25" fillId="0" borderId="0" xfId="0" applyFont="1" applyFill="1" applyBorder="1" applyProtection="1"/>
    <xf numFmtId="0" fontId="25" fillId="5" borderId="3" xfId="0" applyFont="1" applyFill="1" applyBorder="1" applyAlignment="1" applyProtection="1">
      <alignment vertical="center" wrapText="1"/>
    </xf>
    <xf numFmtId="0" fontId="25" fillId="0" borderId="23" xfId="0" applyFont="1" applyFill="1" applyBorder="1" applyProtection="1"/>
    <xf numFmtId="0" fontId="25" fillId="5" borderId="4" xfId="0" applyFont="1" applyFill="1" applyBorder="1" applyAlignment="1" applyProtection="1">
      <alignment horizontal="center" vertical="center" wrapText="1"/>
    </xf>
    <xf numFmtId="2" fontId="28" fillId="8" borderId="5" xfId="0" applyNumberFormat="1" applyFont="1" applyFill="1" applyBorder="1" applyAlignment="1" applyProtection="1">
      <alignment horizontal="center" vertical="center"/>
    </xf>
    <xf numFmtId="0" fontId="25" fillId="5" borderId="5" xfId="0" applyFont="1" applyFill="1" applyBorder="1" applyAlignment="1" applyProtection="1">
      <alignment horizontal="center" vertical="center" wrapText="1"/>
    </xf>
    <xf numFmtId="2" fontId="28" fillId="8" borderId="2" xfId="4" applyNumberFormat="1" applyFont="1" applyFill="1" applyBorder="1" applyAlignment="1" applyProtection="1">
      <alignment horizontal="center" vertical="center" wrapText="1"/>
    </xf>
    <xf numFmtId="0" fontId="25" fillId="5" borderId="22"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2" fontId="28" fillId="8" borderId="19" xfId="0" applyNumberFormat="1" applyFont="1" applyFill="1" applyBorder="1" applyAlignment="1" applyProtection="1">
      <alignment horizontal="center" vertical="center"/>
    </xf>
    <xf numFmtId="0" fontId="25" fillId="5" borderId="19" xfId="0" applyFont="1" applyFill="1" applyBorder="1" applyAlignment="1" applyProtection="1">
      <alignment horizontal="center" vertical="center" wrapText="1"/>
    </xf>
    <xf numFmtId="0" fontId="25" fillId="5" borderId="24" xfId="0" applyFont="1" applyFill="1" applyBorder="1" applyAlignment="1" applyProtection="1">
      <alignment horizontal="center" vertical="center" wrapText="1"/>
    </xf>
    <xf numFmtId="2" fontId="28" fillId="8" borderId="5" xfId="4" applyNumberFormat="1"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43" fontId="21" fillId="11" borderId="6" xfId="4" applyNumberFormat="1" applyFont="1" applyFill="1" applyBorder="1" applyAlignment="1" applyProtection="1">
      <alignment horizontal="center" vertical="center" wrapText="1"/>
    </xf>
    <xf numFmtId="43" fontId="21" fillId="11" borderId="7" xfId="4" applyNumberFormat="1" applyFont="1" applyFill="1" applyBorder="1" applyAlignment="1" applyProtection="1">
      <alignment horizontal="center" vertical="center" wrapText="1"/>
    </xf>
    <xf numFmtId="43" fontId="21" fillId="11" borderId="8" xfId="4" applyNumberFormat="1" applyFont="1" applyFill="1" applyBorder="1" applyAlignment="1" applyProtection="1">
      <alignment horizontal="center" vertical="center" wrapText="1"/>
    </xf>
    <xf numFmtId="0" fontId="30" fillId="5" borderId="0" xfId="0" applyNumberFormat="1" applyFont="1" applyFill="1" applyBorder="1" applyAlignment="1" applyProtection="1">
      <alignment vertical="center" wrapText="1"/>
    </xf>
    <xf numFmtId="43" fontId="0" fillId="5" borderId="0" xfId="0" applyNumberFormat="1" applyFill="1" applyBorder="1" applyProtection="1"/>
    <xf numFmtId="0" fontId="22" fillId="5" borderId="0" xfId="0" applyFont="1" applyFill="1" applyBorder="1" applyAlignment="1" applyProtection="1">
      <alignment horizontal="right" vertical="center" wrapText="1"/>
    </xf>
    <xf numFmtId="0" fontId="0" fillId="5" borderId="0" xfId="0" applyFill="1" applyBorder="1" applyAlignment="1" applyProtection="1">
      <alignment horizontal="right" vertical="center" wrapText="1"/>
    </xf>
    <xf numFmtId="0" fontId="0" fillId="5" borderId="0" xfId="0" applyFill="1" applyBorder="1" applyAlignment="1" applyProtection="1">
      <alignment horizontal="right"/>
    </xf>
    <xf numFmtId="164" fontId="0" fillId="5" borderId="0" xfId="0" applyNumberFormat="1" applyFill="1" applyBorder="1" applyProtection="1"/>
    <xf numFmtId="0" fontId="0" fillId="5" borderId="0" xfId="0" applyFill="1" applyBorder="1" applyAlignment="1" applyProtection="1">
      <alignment horizontal="right" vertical="center" wrapText="1"/>
    </xf>
    <xf numFmtId="0" fontId="0" fillId="5" borderId="0" xfId="0" applyFill="1" applyBorder="1" applyAlignment="1" applyProtection="1">
      <alignment vertical="center" wrapText="1"/>
    </xf>
    <xf numFmtId="0" fontId="5" fillId="0" borderId="0" xfId="0" applyFont="1" applyFill="1" applyBorder="1" applyProtection="1"/>
  </cellXfs>
  <cellStyles count="5">
    <cellStyle name="Calculation" xfId="4" builtinId="22"/>
    <cellStyle name="Comma" xfId="1" builtinId="3"/>
    <cellStyle name="Input" xfId="3" builtinId="20"/>
    <cellStyle name="Normal" xfId="0" builtinId="0"/>
    <cellStyle name="Percent" xfId="2" builtinId="5"/>
  </cellStyles>
  <dxfs count="28">
    <dxf>
      <font>
        <color rgb="FF006100"/>
      </font>
      <fill>
        <patternFill>
          <bgColor rgb="FFC6EFCE"/>
        </patternFill>
      </fill>
    </dxf>
    <dxf>
      <font>
        <color rgb="FF9C0006"/>
      </font>
      <fill>
        <patternFill>
          <bgColor rgb="FFFFC7CE"/>
        </patternFill>
      </fill>
    </dxf>
    <dxf>
      <font>
        <color theme="9" tint="-0.24994659260841701"/>
      </font>
      <fill>
        <patternFill>
          <bgColor theme="9" tint="0.79998168889431442"/>
        </patternFill>
      </fill>
    </dxf>
    <dxf>
      <font>
        <color rgb="FF9C0006"/>
      </font>
      <fill>
        <patternFill>
          <bgColor rgb="FFFFC7CE"/>
        </patternFill>
      </fill>
    </dxf>
    <dxf>
      <font>
        <color theme="9" tint="-0.24994659260841701"/>
      </font>
      <fill>
        <patternFill>
          <bgColor theme="9" tint="0.79998168889431442"/>
        </patternFill>
      </fill>
    </dxf>
    <dxf>
      <font>
        <color rgb="FF006100"/>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79998168889431442"/>
        </patternFill>
      </fill>
    </dxf>
    <dxf>
      <font>
        <color rgb="FF9C0006"/>
      </font>
      <fill>
        <patternFill>
          <bgColor rgb="FFFFC7CE"/>
        </patternFill>
      </fill>
    </dxf>
    <dxf>
      <font>
        <color theme="9" tint="-0.24994659260841701"/>
      </font>
      <fill>
        <patternFill>
          <bgColor theme="9" tint="0.79998168889431442"/>
        </patternFill>
      </fill>
    </dxf>
    <dxf>
      <font>
        <color rgb="FF006100"/>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79998168889431442"/>
        </patternFill>
      </fill>
    </dxf>
    <dxf>
      <font>
        <color rgb="FF9C0006"/>
      </font>
      <fill>
        <patternFill>
          <bgColor rgb="FFFFC7CE"/>
        </patternFill>
      </fill>
    </dxf>
    <dxf>
      <font>
        <color theme="9" tint="-0.24994659260841701"/>
      </font>
      <fill>
        <patternFill>
          <bgColor theme="9" tint="0.79998168889431442"/>
        </patternFill>
      </fill>
    </dxf>
    <dxf>
      <font>
        <color rgb="FF006100"/>
      </font>
      <fill>
        <patternFill>
          <bgColor theme="9" tint="0.59996337778862885"/>
        </patternFill>
      </fill>
    </dxf>
    <dxf>
      <font>
        <color rgb="FF9C0006"/>
      </font>
      <fill>
        <patternFill>
          <bgColor rgb="FFFFC7CE"/>
        </patternFill>
      </fill>
    </dxf>
    <dxf>
      <font>
        <color rgb="FF9C0006"/>
      </font>
      <fill>
        <patternFill>
          <bgColor rgb="FFFFC7CE"/>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ill>
        <patternFill patternType="solid">
          <fgColor indexed="64"/>
          <bgColor theme="0"/>
        </patternFill>
      </fill>
    </dxf>
  </dxfs>
  <tableStyles count="0" defaultTableStyle="TableStyleMedium2" defaultPivotStyle="PivotStyleLight16"/>
  <colors>
    <mruColors>
      <color rgb="FF006600"/>
      <color rgb="FFFFCCCC"/>
      <color rgb="FFFA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161927</xdr:colOff>
      <xdr:row>0</xdr:row>
      <xdr:rowOff>47627</xdr:rowOff>
    </xdr:from>
    <xdr:to>
      <xdr:col>16</xdr:col>
      <xdr:colOff>1084634</xdr:colOff>
      <xdr:row>2</xdr:row>
      <xdr:rowOff>402309</xdr:rowOff>
    </xdr:to>
    <xdr:pic>
      <xdr:nvPicPr>
        <xdr:cNvPr id="2" name="Picture 1">
          <a:extLst>
            <a:ext uri="{FF2B5EF4-FFF2-40B4-BE49-F238E27FC236}">
              <a16:creationId xmlns:a16="http://schemas.microsoft.com/office/drawing/2014/main" id="{B62D2C0C-E137-44EC-99FF-29D24B691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577" y="47627"/>
          <a:ext cx="922707" cy="1343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D8">
            <v>0</v>
          </cell>
          <cell r="F8">
            <v>0</v>
          </cell>
          <cell r="H8">
            <v>0</v>
          </cell>
          <cell r="J8">
            <v>0</v>
          </cell>
          <cell r="L8">
            <v>0</v>
          </cell>
          <cell r="N8">
            <v>0</v>
          </cell>
          <cell r="P8">
            <v>0</v>
          </cell>
          <cell r="R8">
            <v>0</v>
          </cell>
          <cell r="T8">
            <v>0</v>
          </cell>
          <cell r="V8">
            <v>0</v>
          </cell>
        </row>
        <row r="9">
          <cell r="A9" t="str">
            <v>Year 11-20</v>
          </cell>
          <cell r="D9">
            <v>0</v>
          </cell>
          <cell r="F9">
            <v>0</v>
          </cell>
          <cell r="H9">
            <v>0</v>
          </cell>
          <cell r="J9">
            <v>0</v>
          </cell>
          <cell r="L9">
            <v>0</v>
          </cell>
          <cell r="N9">
            <v>0</v>
          </cell>
          <cell r="P9">
            <v>0</v>
          </cell>
          <cell r="R9">
            <v>0</v>
          </cell>
          <cell r="T9">
            <v>0</v>
          </cell>
          <cell r="V9">
            <v>0</v>
          </cell>
        </row>
        <row r="10">
          <cell r="A10" t="str">
            <v>Year 21-30</v>
          </cell>
          <cell r="D10">
            <v>0</v>
          </cell>
          <cell r="F10">
            <v>0</v>
          </cell>
          <cell r="H10">
            <v>0</v>
          </cell>
          <cell r="J10">
            <v>0</v>
          </cell>
          <cell r="L10">
            <v>0</v>
          </cell>
          <cell r="N10">
            <v>0</v>
          </cell>
          <cell r="P10">
            <v>0</v>
          </cell>
          <cell r="R10">
            <v>0</v>
          </cell>
          <cell r="T10">
            <v>0</v>
          </cell>
          <cell r="V10">
            <v>0</v>
          </cell>
        </row>
        <row r="11">
          <cell r="A11" t="str">
            <v>Year 31-40</v>
          </cell>
          <cell r="D11">
            <v>0</v>
          </cell>
          <cell r="F11">
            <v>0</v>
          </cell>
          <cell r="H11">
            <v>0</v>
          </cell>
          <cell r="J11">
            <v>0</v>
          </cell>
          <cell r="L11">
            <v>0</v>
          </cell>
          <cell r="N11">
            <v>0</v>
          </cell>
          <cell r="P11">
            <v>0</v>
          </cell>
          <cell r="R11">
            <v>0</v>
          </cell>
          <cell r="T11">
            <v>0</v>
          </cell>
          <cell r="V11">
            <v>0</v>
          </cell>
        </row>
        <row r="12">
          <cell r="A12" t="str">
            <v>Year 41-50</v>
          </cell>
          <cell r="D12">
            <v>0</v>
          </cell>
          <cell r="F12">
            <v>0</v>
          </cell>
          <cell r="H12">
            <v>0</v>
          </cell>
          <cell r="J12">
            <v>0</v>
          </cell>
          <cell r="L12">
            <v>0</v>
          </cell>
          <cell r="N12">
            <v>0</v>
          </cell>
          <cell r="P12">
            <v>0</v>
          </cell>
          <cell r="R12">
            <v>0</v>
          </cell>
          <cell r="T12">
            <v>0</v>
          </cell>
          <cell r="V12">
            <v>0</v>
          </cell>
        </row>
        <row r="14">
          <cell r="A14" t="str">
            <v>Year 1-10</v>
          </cell>
          <cell r="D14">
            <v>0</v>
          </cell>
          <cell r="F14">
            <v>0</v>
          </cell>
          <cell r="H14">
            <v>0</v>
          </cell>
          <cell r="J14">
            <v>0</v>
          </cell>
          <cell r="L14">
            <v>0</v>
          </cell>
          <cell r="N14">
            <v>0</v>
          </cell>
          <cell r="P14">
            <v>0</v>
          </cell>
          <cell r="R14">
            <v>0</v>
          </cell>
          <cell r="T14">
            <v>0</v>
          </cell>
          <cell r="V14">
            <v>0</v>
          </cell>
        </row>
        <row r="15">
          <cell r="A15" t="str">
            <v>Year 11-20</v>
          </cell>
          <cell r="D15">
            <v>0</v>
          </cell>
          <cell r="F15">
            <v>0</v>
          </cell>
          <cell r="H15">
            <v>0</v>
          </cell>
          <cell r="J15">
            <v>0</v>
          </cell>
          <cell r="L15">
            <v>0</v>
          </cell>
          <cell r="N15">
            <v>0</v>
          </cell>
          <cell r="P15">
            <v>0</v>
          </cell>
          <cell r="R15">
            <v>0</v>
          </cell>
          <cell r="T15">
            <v>0</v>
          </cell>
          <cell r="V15">
            <v>0</v>
          </cell>
        </row>
        <row r="16">
          <cell r="A16" t="str">
            <v>Year 21-30</v>
          </cell>
          <cell r="D16">
            <v>0</v>
          </cell>
          <cell r="F16">
            <v>0</v>
          </cell>
          <cell r="H16">
            <v>0</v>
          </cell>
          <cell r="J16">
            <v>0</v>
          </cell>
          <cell r="L16">
            <v>0</v>
          </cell>
          <cell r="N16">
            <v>0</v>
          </cell>
          <cell r="P16">
            <v>0</v>
          </cell>
          <cell r="R16">
            <v>0</v>
          </cell>
          <cell r="T16">
            <v>0</v>
          </cell>
          <cell r="V16">
            <v>0</v>
          </cell>
        </row>
        <row r="17">
          <cell r="A17" t="str">
            <v>Year 31-40</v>
          </cell>
          <cell r="D17">
            <v>0</v>
          </cell>
          <cell r="F17">
            <v>0</v>
          </cell>
          <cell r="H17">
            <v>0</v>
          </cell>
          <cell r="J17">
            <v>0</v>
          </cell>
          <cell r="L17">
            <v>0</v>
          </cell>
          <cell r="N17">
            <v>0</v>
          </cell>
          <cell r="P17">
            <v>0</v>
          </cell>
          <cell r="R17">
            <v>0</v>
          </cell>
          <cell r="T17">
            <v>0</v>
          </cell>
          <cell r="V17">
            <v>0</v>
          </cell>
        </row>
        <row r="18">
          <cell r="A18" t="str">
            <v>Year 41-50</v>
          </cell>
          <cell r="D18">
            <v>0</v>
          </cell>
          <cell r="F18">
            <v>0</v>
          </cell>
          <cell r="H18">
            <v>0</v>
          </cell>
          <cell r="J18">
            <v>0</v>
          </cell>
          <cell r="L18">
            <v>0</v>
          </cell>
          <cell r="N18">
            <v>0</v>
          </cell>
          <cell r="P18">
            <v>0</v>
          </cell>
          <cell r="R18">
            <v>0</v>
          </cell>
          <cell r="T18">
            <v>0</v>
          </cell>
          <cell r="V18">
            <v>0</v>
          </cell>
        </row>
        <row r="24">
          <cell r="A24" t="str">
            <v>Year 1-10</v>
          </cell>
          <cell r="D24">
            <v>0</v>
          </cell>
          <cell r="F24">
            <v>0</v>
          </cell>
          <cell r="H24">
            <v>0</v>
          </cell>
          <cell r="J24">
            <v>0</v>
          </cell>
          <cell r="L24">
            <v>0</v>
          </cell>
          <cell r="N24">
            <v>0</v>
          </cell>
          <cell r="P24">
            <v>0</v>
          </cell>
          <cell r="R24">
            <v>0</v>
          </cell>
          <cell r="T24">
            <v>0</v>
          </cell>
          <cell r="V24">
            <v>0</v>
          </cell>
        </row>
        <row r="25">
          <cell r="A25" t="str">
            <v>Year 11-20</v>
          </cell>
          <cell r="D25">
            <v>0</v>
          </cell>
          <cell r="F25">
            <v>0</v>
          </cell>
          <cell r="H25">
            <v>0</v>
          </cell>
          <cell r="J25">
            <v>0</v>
          </cell>
          <cell r="L25">
            <v>0</v>
          </cell>
          <cell r="N25">
            <v>0</v>
          </cell>
          <cell r="P25">
            <v>0</v>
          </cell>
          <cell r="R25">
            <v>0</v>
          </cell>
          <cell r="T25">
            <v>0</v>
          </cell>
          <cell r="V25">
            <v>0</v>
          </cell>
        </row>
        <row r="26">
          <cell r="A26" t="str">
            <v>Year 21-30</v>
          </cell>
          <cell r="D26">
            <v>0</v>
          </cell>
          <cell r="F26">
            <v>0</v>
          </cell>
          <cell r="H26">
            <v>0</v>
          </cell>
          <cell r="J26">
            <v>0</v>
          </cell>
          <cell r="L26">
            <v>0</v>
          </cell>
          <cell r="N26">
            <v>0</v>
          </cell>
          <cell r="P26">
            <v>0</v>
          </cell>
          <cell r="R26">
            <v>0</v>
          </cell>
          <cell r="T26">
            <v>0</v>
          </cell>
          <cell r="V26">
            <v>0</v>
          </cell>
        </row>
        <row r="27">
          <cell r="A27" t="str">
            <v>Year 31-40</v>
          </cell>
          <cell r="D27">
            <v>0</v>
          </cell>
          <cell r="F27">
            <v>0</v>
          </cell>
          <cell r="H27">
            <v>0</v>
          </cell>
          <cell r="J27">
            <v>0</v>
          </cell>
          <cell r="L27">
            <v>0</v>
          </cell>
          <cell r="N27">
            <v>0</v>
          </cell>
          <cell r="P27">
            <v>0</v>
          </cell>
          <cell r="R27">
            <v>0</v>
          </cell>
          <cell r="T27">
            <v>0</v>
          </cell>
          <cell r="V27">
            <v>0</v>
          </cell>
        </row>
        <row r="28">
          <cell r="A28" t="str">
            <v>Year 41-50</v>
          </cell>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0D07E3-1D09-40E4-9794-DE88D9E968D9}" name="Table1" displayName="Table1" ref="A2:B6" totalsRowShown="0" headerRowDxfId="25" dataDxfId="24">
  <autoFilter ref="A2:B6" xr:uid="{3E9461E2-17E6-4180-A5CF-B06C4C47A52E}"/>
  <tableColumns count="2">
    <tableColumn id="1" xr3:uid="{25FBA6D4-D875-4582-987E-B69CC0A4409B}" name="StumpageClass" dataDxfId="27"/>
    <tableColumn id="2" xr3:uid="{29F79A65-04C9-4559-88AC-F463D5EC90CF}" name="NonMerchAllowance" dataDxfId="26"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F6A1-ACE4-44C8-88F6-DADA30C44DA0}">
  <sheetPr>
    <tabColor theme="9" tint="-0.499984740745262"/>
  </sheetPr>
  <dimension ref="A1:Q40"/>
  <sheetViews>
    <sheetView showGridLines="0" tabSelected="1" zoomScaleNormal="100" workbookViewId="0">
      <selection activeCell="B4" sqref="B4:Q4"/>
    </sheetView>
  </sheetViews>
  <sheetFormatPr defaultColWidth="8.85546875" defaultRowHeight="15" x14ac:dyDescent="0.25"/>
  <cols>
    <col min="1" max="1" width="3.7109375" style="2" customWidth="1"/>
    <col min="2" max="2" width="1.7109375" style="2" customWidth="1"/>
    <col min="3" max="16" width="8.85546875" style="2"/>
    <col min="17" max="17" width="17" style="2" customWidth="1"/>
    <col min="18" max="16384" width="8.85546875" style="2"/>
  </cols>
  <sheetData>
    <row r="1" spans="1:17" ht="54.95" customHeight="1" x14ac:dyDescent="0.25"/>
    <row r="2" spans="1:17" ht="23.25" x14ac:dyDescent="0.35">
      <c r="B2" s="3" t="s">
        <v>0</v>
      </c>
      <c r="C2" s="4"/>
    </row>
    <row r="3" spans="1:17" ht="35.1" customHeight="1" x14ac:dyDescent="0.25">
      <c r="A3" s="5"/>
      <c r="B3" s="5" t="s">
        <v>1</v>
      </c>
    </row>
    <row r="4" spans="1:17" s="1" customFormat="1" ht="15.75" x14ac:dyDescent="0.25">
      <c r="B4" s="25" t="s">
        <v>2</v>
      </c>
      <c r="C4" s="25"/>
      <c r="D4" s="25"/>
      <c r="E4" s="25"/>
      <c r="F4" s="25"/>
      <c r="G4" s="25"/>
      <c r="H4" s="25"/>
      <c r="I4" s="25"/>
      <c r="J4" s="25"/>
      <c r="K4" s="25"/>
      <c r="L4" s="25"/>
      <c r="M4" s="25"/>
      <c r="N4" s="25"/>
      <c r="O4" s="25"/>
      <c r="P4" s="25"/>
      <c r="Q4" s="25"/>
    </row>
    <row r="5" spans="1:17" ht="30" customHeight="1" x14ac:dyDescent="0.25">
      <c r="B5" s="26" t="s">
        <v>3</v>
      </c>
      <c r="C5" s="27"/>
      <c r="D5" s="27"/>
      <c r="E5" s="27"/>
      <c r="F5" s="27"/>
      <c r="G5" s="27"/>
      <c r="H5" s="27"/>
      <c r="I5" s="27"/>
      <c r="J5" s="27"/>
      <c r="K5" s="27"/>
      <c r="L5" s="27"/>
      <c r="M5" s="27"/>
      <c r="N5" s="27"/>
      <c r="O5" s="27"/>
      <c r="P5" s="27"/>
      <c r="Q5" s="28"/>
    </row>
    <row r="6" spans="1:17" ht="30" customHeight="1" x14ac:dyDescent="0.25">
      <c r="B6" s="29"/>
      <c r="C6" s="30"/>
      <c r="D6" s="30"/>
      <c r="E6" s="30"/>
      <c r="F6" s="30"/>
      <c r="G6" s="30"/>
      <c r="H6" s="30"/>
      <c r="I6" s="30"/>
      <c r="J6" s="30"/>
      <c r="K6" s="30"/>
      <c r="L6" s="30"/>
      <c r="M6" s="30"/>
      <c r="N6" s="30"/>
      <c r="O6" s="30"/>
      <c r="P6" s="30"/>
      <c r="Q6" s="31"/>
    </row>
    <row r="7" spans="1:17" ht="30" customHeight="1" x14ac:dyDescent="0.25">
      <c r="B7" s="32"/>
      <c r="C7" s="33"/>
      <c r="D7" s="33"/>
      <c r="E7" s="33"/>
      <c r="F7" s="33"/>
      <c r="G7" s="33"/>
      <c r="H7" s="33"/>
      <c r="I7" s="33"/>
      <c r="J7" s="33"/>
      <c r="K7" s="33"/>
      <c r="L7" s="33"/>
      <c r="M7" s="33"/>
      <c r="N7" s="33"/>
      <c r="O7" s="33"/>
      <c r="P7" s="33"/>
      <c r="Q7" s="34"/>
    </row>
    <row r="8" spans="1:17" s="1" customFormat="1" x14ac:dyDescent="0.25"/>
    <row r="9" spans="1:17" s="1" customFormat="1" ht="15.75" x14ac:dyDescent="0.25">
      <c r="B9" s="25" t="s">
        <v>4</v>
      </c>
      <c r="C9" s="25"/>
      <c r="D9" s="25"/>
      <c r="E9" s="25"/>
      <c r="F9" s="25"/>
      <c r="G9" s="25"/>
      <c r="H9" s="25"/>
      <c r="I9" s="25"/>
      <c r="J9" s="25"/>
      <c r="K9" s="25"/>
      <c r="L9" s="25"/>
      <c r="M9" s="25"/>
      <c r="N9" s="25"/>
      <c r="O9" s="25"/>
      <c r="P9" s="25"/>
      <c r="Q9" s="25"/>
    </row>
    <row r="10" spans="1:17" s="1" customFormat="1" x14ac:dyDescent="0.25">
      <c r="B10" s="6"/>
      <c r="C10" s="7"/>
      <c r="Q10" s="8"/>
    </row>
    <row r="11" spans="1:17" s="1" customFormat="1" x14ac:dyDescent="0.25">
      <c r="B11" s="6"/>
      <c r="C11" s="35" t="s">
        <v>5</v>
      </c>
      <c r="D11" s="35"/>
      <c r="E11" s="35"/>
      <c r="F11" s="1" t="s">
        <v>6</v>
      </c>
      <c r="Q11" s="8"/>
    </row>
    <row r="12" spans="1:17" s="1" customFormat="1" x14ac:dyDescent="0.25">
      <c r="B12" s="6"/>
      <c r="C12" s="36" t="s">
        <v>7</v>
      </c>
      <c r="D12" s="36"/>
      <c r="E12" s="36"/>
      <c r="F12" s="1" t="s">
        <v>8</v>
      </c>
      <c r="Q12" s="8"/>
    </row>
    <row r="13" spans="1:17" s="1" customFormat="1" ht="15" customHeight="1" x14ac:dyDescent="0.25">
      <c r="B13" s="6"/>
      <c r="C13" s="37" t="s">
        <v>9</v>
      </c>
      <c r="D13" s="37"/>
      <c r="E13" s="37"/>
      <c r="F13" s="9" t="s">
        <v>10</v>
      </c>
      <c r="G13" s="10"/>
      <c r="H13" s="10"/>
      <c r="I13" s="10"/>
      <c r="J13" s="10"/>
      <c r="K13" s="10"/>
      <c r="L13" s="10"/>
      <c r="M13" s="10"/>
      <c r="N13" s="10"/>
      <c r="O13" s="10"/>
      <c r="P13" s="10"/>
      <c r="Q13" s="11"/>
    </row>
    <row r="14" spans="1:17" s="1" customFormat="1" ht="15" customHeight="1" x14ac:dyDescent="0.25">
      <c r="B14" s="6"/>
      <c r="C14" s="52" t="s">
        <v>84</v>
      </c>
      <c r="D14" s="52"/>
      <c r="E14" s="52"/>
      <c r="F14" s="9" t="s">
        <v>85</v>
      </c>
      <c r="G14" s="10"/>
      <c r="H14" s="10"/>
      <c r="I14" s="10"/>
      <c r="J14" s="10"/>
      <c r="K14" s="10"/>
      <c r="L14" s="10"/>
      <c r="M14" s="10"/>
      <c r="N14" s="10"/>
      <c r="O14" s="10"/>
      <c r="P14" s="10"/>
      <c r="Q14" s="11"/>
    </row>
    <row r="15" spans="1:17" x14ac:dyDescent="0.25">
      <c r="B15" s="12"/>
      <c r="C15" s="13"/>
      <c r="D15" s="13"/>
      <c r="E15" s="13"/>
      <c r="F15" s="13"/>
      <c r="G15" s="13"/>
      <c r="H15" s="13"/>
      <c r="I15" s="13"/>
      <c r="J15" s="13"/>
      <c r="K15" s="13"/>
      <c r="L15" s="13"/>
      <c r="M15" s="13"/>
      <c r="N15" s="13"/>
      <c r="O15" s="13"/>
      <c r="P15" s="13"/>
      <c r="Q15" s="14"/>
    </row>
    <row r="17" spans="2:17" s="1" customFormat="1" ht="15.75" x14ac:dyDescent="0.25">
      <c r="B17" s="25" t="s">
        <v>11</v>
      </c>
      <c r="C17" s="25"/>
      <c r="D17" s="25"/>
      <c r="E17" s="25"/>
      <c r="F17" s="25"/>
      <c r="G17" s="25"/>
      <c r="H17" s="25"/>
      <c r="I17" s="25"/>
      <c r="J17" s="25"/>
      <c r="K17" s="25"/>
      <c r="L17" s="25"/>
      <c r="M17" s="25"/>
      <c r="N17" s="25"/>
      <c r="O17" s="25"/>
      <c r="P17" s="25"/>
      <c r="Q17" s="25"/>
    </row>
    <row r="18" spans="2:17" s="1" customFormat="1" x14ac:dyDescent="0.25">
      <c r="B18" s="38" t="s">
        <v>81</v>
      </c>
      <c r="C18" s="39"/>
      <c r="D18" s="39"/>
      <c r="E18" s="39"/>
      <c r="F18" s="39"/>
      <c r="G18" s="39"/>
      <c r="H18" s="39"/>
      <c r="I18" s="39"/>
      <c r="J18" s="39"/>
      <c r="K18" s="39"/>
      <c r="L18" s="39"/>
      <c r="M18" s="39"/>
      <c r="N18" s="39"/>
      <c r="O18" s="39"/>
      <c r="P18" s="39"/>
      <c r="Q18" s="40"/>
    </row>
    <row r="19" spans="2:17" s="1" customFormat="1" x14ac:dyDescent="0.25">
      <c r="B19" s="41"/>
      <c r="C19" s="42"/>
      <c r="D19" s="42"/>
      <c r="E19" s="42"/>
      <c r="F19" s="42"/>
      <c r="G19" s="42"/>
      <c r="H19" s="42"/>
      <c r="I19" s="42"/>
      <c r="J19" s="42"/>
      <c r="K19" s="42"/>
      <c r="L19" s="42"/>
      <c r="M19" s="42"/>
      <c r="N19" s="42"/>
      <c r="O19" s="42"/>
      <c r="P19" s="42"/>
      <c r="Q19" s="43"/>
    </row>
    <row r="20" spans="2:17" s="1" customFormat="1" x14ac:dyDescent="0.25">
      <c r="B20" s="41"/>
      <c r="C20" s="42"/>
      <c r="D20" s="42"/>
      <c r="E20" s="42"/>
      <c r="F20" s="42"/>
      <c r="G20" s="42"/>
      <c r="H20" s="42"/>
      <c r="I20" s="42"/>
      <c r="J20" s="42"/>
      <c r="K20" s="42"/>
      <c r="L20" s="42"/>
      <c r="M20" s="42"/>
      <c r="N20" s="42"/>
      <c r="O20" s="42"/>
      <c r="P20" s="42"/>
      <c r="Q20" s="43"/>
    </row>
    <row r="21" spans="2:17" s="1" customFormat="1" x14ac:dyDescent="0.25">
      <c r="B21" s="41"/>
      <c r="C21" s="42"/>
      <c r="D21" s="42"/>
      <c r="E21" s="42"/>
      <c r="F21" s="42"/>
      <c r="G21" s="42"/>
      <c r="H21" s="42"/>
      <c r="I21" s="42"/>
      <c r="J21" s="42"/>
      <c r="K21" s="42"/>
      <c r="L21" s="42"/>
      <c r="M21" s="42"/>
      <c r="N21" s="42"/>
      <c r="O21" s="42"/>
      <c r="P21" s="42"/>
      <c r="Q21" s="43"/>
    </row>
    <row r="22" spans="2:17" s="1" customFormat="1" x14ac:dyDescent="0.25">
      <c r="B22" s="41"/>
      <c r="C22" s="42"/>
      <c r="D22" s="42"/>
      <c r="E22" s="42"/>
      <c r="F22" s="42"/>
      <c r="G22" s="42"/>
      <c r="H22" s="42"/>
      <c r="I22" s="42"/>
      <c r="J22" s="42"/>
      <c r="K22" s="42"/>
      <c r="L22" s="42"/>
      <c r="M22" s="42"/>
      <c r="N22" s="42"/>
      <c r="O22" s="42"/>
      <c r="P22" s="42"/>
      <c r="Q22" s="43"/>
    </row>
    <row r="23" spans="2:17" s="1" customFormat="1" x14ac:dyDescent="0.25">
      <c r="B23" s="41"/>
      <c r="C23" s="42"/>
      <c r="D23" s="42"/>
      <c r="E23" s="42"/>
      <c r="F23" s="42"/>
      <c r="G23" s="42"/>
      <c r="H23" s="42"/>
      <c r="I23" s="42"/>
      <c r="J23" s="42"/>
      <c r="K23" s="42"/>
      <c r="L23" s="42"/>
      <c r="M23" s="42"/>
      <c r="N23" s="42"/>
      <c r="O23" s="42"/>
      <c r="P23" s="42"/>
      <c r="Q23" s="43"/>
    </row>
    <row r="24" spans="2:17" s="1" customFormat="1" x14ac:dyDescent="0.25">
      <c r="B24" s="41"/>
      <c r="C24" s="42"/>
      <c r="D24" s="42"/>
      <c r="E24" s="42"/>
      <c r="F24" s="42"/>
      <c r="G24" s="42"/>
      <c r="H24" s="42"/>
      <c r="I24" s="42"/>
      <c r="J24" s="42"/>
      <c r="K24" s="42"/>
      <c r="L24" s="42"/>
      <c r="M24" s="42"/>
      <c r="N24" s="42"/>
      <c r="O24" s="42"/>
      <c r="P24" s="42"/>
      <c r="Q24" s="43"/>
    </row>
    <row r="25" spans="2:17" s="1" customFormat="1" x14ac:dyDescent="0.25">
      <c r="B25" s="41"/>
      <c r="C25" s="42"/>
      <c r="D25" s="42"/>
      <c r="E25" s="42"/>
      <c r="F25" s="42"/>
      <c r="G25" s="42"/>
      <c r="H25" s="42"/>
      <c r="I25" s="42"/>
      <c r="J25" s="42"/>
      <c r="K25" s="42"/>
      <c r="L25" s="42"/>
      <c r="M25" s="42"/>
      <c r="N25" s="42"/>
      <c r="O25" s="42"/>
      <c r="P25" s="42"/>
      <c r="Q25" s="43"/>
    </row>
    <row r="26" spans="2:17" s="1" customFormat="1" x14ac:dyDescent="0.25">
      <c r="B26" s="41"/>
      <c r="C26" s="42"/>
      <c r="D26" s="42"/>
      <c r="E26" s="42"/>
      <c r="F26" s="42"/>
      <c r="G26" s="42"/>
      <c r="H26" s="42"/>
      <c r="I26" s="42"/>
      <c r="J26" s="42"/>
      <c r="K26" s="42"/>
      <c r="L26" s="42"/>
      <c r="M26" s="42"/>
      <c r="N26" s="42"/>
      <c r="O26" s="42"/>
      <c r="P26" s="42"/>
      <c r="Q26" s="43"/>
    </row>
    <row r="27" spans="2:17" s="1" customFormat="1" x14ac:dyDescent="0.25">
      <c r="B27" s="41"/>
      <c r="C27" s="42"/>
      <c r="D27" s="42"/>
      <c r="E27" s="42"/>
      <c r="F27" s="42"/>
      <c r="G27" s="42"/>
      <c r="H27" s="42"/>
      <c r="I27" s="42"/>
      <c r="J27" s="42"/>
      <c r="K27" s="42"/>
      <c r="L27" s="42"/>
      <c r="M27" s="42"/>
      <c r="N27" s="42"/>
      <c r="O27" s="42"/>
      <c r="P27" s="42"/>
      <c r="Q27" s="43"/>
    </row>
    <row r="28" spans="2:17" s="1" customFormat="1" x14ac:dyDescent="0.25">
      <c r="B28" s="15"/>
      <c r="C28" s="16"/>
      <c r="D28" s="16"/>
      <c r="E28" s="16"/>
      <c r="F28" s="16"/>
      <c r="G28" s="16"/>
      <c r="H28" s="16"/>
      <c r="I28" s="16"/>
      <c r="J28" s="16"/>
      <c r="K28" s="16"/>
      <c r="L28" s="16"/>
      <c r="M28" s="16"/>
      <c r="N28" s="16"/>
      <c r="O28" s="16"/>
      <c r="P28" s="16"/>
      <c r="Q28" s="17"/>
    </row>
    <row r="29" spans="2:17" s="1" customFormat="1" x14ac:dyDescent="0.25">
      <c r="B29" s="15" t="s">
        <v>12</v>
      </c>
      <c r="C29" s="16"/>
      <c r="D29" s="16"/>
      <c r="E29" s="16"/>
      <c r="F29" s="16"/>
      <c r="G29" s="16"/>
      <c r="H29" s="16"/>
      <c r="I29" s="16"/>
      <c r="J29" s="16"/>
      <c r="K29" s="16"/>
      <c r="L29" s="16"/>
      <c r="M29" s="16"/>
      <c r="N29" s="16"/>
      <c r="O29" s="16"/>
      <c r="P29" s="16"/>
      <c r="Q29" s="17"/>
    </row>
    <row r="30" spans="2:17" s="1" customFormat="1" x14ac:dyDescent="0.25">
      <c r="B30" s="15"/>
      <c r="C30" s="16"/>
      <c r="D30" s="16"/>
      <c r="E30" s="16"/>
      <c r="F30" s="16"/>
      <c r="G30" s="16"/>
      <c r="H30" s="16"/>
      <c r="I30" s="16"/>
      <c r="J30" s="16"/>
      <c r="K30" s="16"/>
      <c r="L30" s="16"/>
      <c r="M30" s="16"/>
      <c r="N30" s="16"/>
      <c r="O30" s="16"/>
      <c r="P30" s="16"/>
      <c r="Q30" s="17"/>
    </row>
    <row r="31" spans="2:17" s="1" customFormat="1" x14ac:dyDescent="0.25">
      <c r="B31" s="15"/>
      <c r="C31" s="44" t="s">
        <v>13</v>
      </c>
      <c r="D31" s="44"/>
      <c r="E31" s="44"/>
      <c r="F31" s="16" t="s">
        <v>14</v>
      </c>
      <c r="G31" s="16"/>
      <c r="H31" s="16"/>
      <c r="I31" s="16"/>
      <c r="J31" s="16"/>
      <c r="K31" s="16"/>
      <c r="L31" s="16"/>
      <c r="M31" s="16"/>
      <c r="N31" s="16"/>
      <c r="O31" s="16"/>
      <c r="P31" s="16"/>
      <c r="Q31" s="17"/>
    </row>
    <row r="32" spans="2:17" s="1" customFormat="1" x14ac:dyDescent="0.25">
      <c r="B32" s="15"/>
      <c r="C32" s="45" t="s">
        <v>15</v>
      </c>
      <c r="D32" s="45"/>
      <c r="E32" s="45"/>
      <c r="F32" s="16" t="s">
        <v>16</v>
      </c>
      <c r="G32" s="16"/>
      <c r="H32" s="16"/>
      <c r="I32" s="16"/>
      <c r="J32" s="16"/>
      <c r="K32" s="16"/>
      <c r="L32" s="16"/>
      <c r="M32" s="16"/>
      <c r="N32" s="16"/>
      <c r="O32" s="16"/>
      <c r="P32" s="16"/>
      <c r="Q32" s="17"/>
    </row>
    <row r="33" spans="2:17" s="1" customFormat="1" x14ac:dyDescent="0.25">
      <c r="B33" s="15"/>
      <c r="C33" s="46" t="s">
        <v>17</v>
      </c>
      <c r="D33" s="46"/>
      <c r="E33" s="46"/>
      <c r="F33" s="16" t="s">
        <v>18</v>
      </c>
      <c r="G33" s="16"/>
      <c r="H33" s="16"/>
      <c r="I33" s="16"/>
      <c r="J33" s="16"/>
      <c r="K33" s="16"/>
      <c r="L33" s="16"/>
      <c r="M33" s="16"/>
      <c r="N33" s="16"/>
      <c r="O33" s="16"/>
      <c r="P33" s="16"/>
      <c r="Q33" s="17"/>
    </row>
    <row r="34" spans="2:17" s="1" customFormat="1" x14ac:dyDescent="0.25">
      <c r="B34" s="18"/>
      <c r="C34" s="19"/>
      <c r="D34" s="19"/>
      <c r="E34" s="19"/>
      <c r="F34" s="19"/>
      <c r="G34" s="19"/>
      <c r="H34" s="19"/>
      <c r="I34" s="19"/>
      <c r="J34" s="19"/>
      <c r="K34" s="19"/>
      <c r="L34" s="19"/>
      <c r="M34" s="19"/>
      <c r="N34" s="19"/>
      <c r="O34" s="19"/>
      <c r="P34" s="19"/>
      <c r="Q34" s="20"/>
    </row>
    <row r="36" spans="2:17" ht="15.75" x14ac:dyDescent="0.25">
      <c r="B36" s="22" t="s">
        <v>19</v>
      </c>
      <c r="C36" s="23"/>
      <c r="D36" s="23"/>
      <c r="E36" s="23"/>
      <c r="F36" s="23"/>
      <c r="G36" s="23"/>
      <c r="H36" s="23"/>
      <c r="I36" s="23"/>
      <c r="J36" s="23"/>
      <c r="K36" s="23"/>
      <c r="L36" s="23"/>
      <c r="M36" s="23"/>
      <c r="N36" s="23"/>
      <c r="O36" s="23"/>
      <c r="P36" s="23"/>
      <c r="Q36" s="24"/>
    </row>
    <row r="37" spans="2:17" ht="15.75" x14ac:dyDescent="0.25">
      <c r="B37" s="55" t="s">
        <v>86</v>
      </c>
      <c r="C37" s="56"/>
      <c r="D37" s="56"/>
      <c r="E37" s="56"/>
      <c r="F37" s="56"/>
      <c r="G37" s="56"/>
      <c r="H37" s="53"/>
      <c r="I37" s="53"/>
      <c r="J37" s="53"/>
      <c r="K37" s="53"/>
      <c r="L37" s="53"/>
      <c r="M37" s="53"/>
      <c r="N37" s="53"/>
      <c r="O37" s="53"/>
      <c r="P37" s="53"/>
      <c r="Q37" s="54"/>
    </row>
    <row r="38" spans="2:17" s="57" customFormat="1" ht="15.75" x14ac:dyDescent="0.25">
      <c r="B38" s="61" t="s">
        <v>87</v>
      </c>
      <c r="C38" s="58"/>
      <c r="D38" s="58"/>
      <c r="E38" s="58"/>
      <c r="F38" s="58"/>
      <c r="G38" s="58"/>
      <c r="H38" s="59"/>
      <c r="I38" s="59"/>
      <c r="J38" s="59"/>
      <c r="K38" s="59"/>
      <c r="L38" s="59"/>
      <c r="M38" s="59"/>
      <c r="N38" s="59"/>
      <c r="O38" s="59"/>
      <c r="P38" s="59"/>
      <c r="Q38" s="60"/>
    </row>
    <row r="39" spans="2:17" x14ac:dyDescent="0.25">
      <c r="B39" s="21" t="s">
        <v>20</v>
      </c>
      <c r="C39" s="1"/>
      <c r="D39" s="1"/>
      <c r="E39" s="1"/>
      <c r="F39" s="1"/>
      <c r="G39" s="1"/>
      <c r="H39" s="1"/>
      <c r="I39" s="1"/>
      <c r="J39" s="1"/>
      <c r="K39" s="1"/>
      <c r="L39" s="1"/>
      <c r="M39" s="1"/>
      <c r="N39" s="1"/>
      <c r="O39" s="1"/>
      <c r="P39" s="1"/>
      <c r="Q39" s="8"/>
    </row>
    <row r="40" spans="2:17" x14ac:dyDescent="0.25">
      <c r="B40" s="12" t="s">
        <v>21</v>
      </c>
      <c r="C40" s="13"/>
      <c r="D40" s="13"/>
      <c r="E40" s="13"/>
      <c r="F40" s="13"/>
      <c r="G40" s="13"/>
      <c r="H40" s="13"/>
      <c r="I40" s="13"/>
      <c r="J40" s="13"/>
      <c r="K40" s="13"/>
      <c r="L40" s="13"/>
      <c r="M40" s="13"/>
      <c r="N40" s="13"/>
      <c r="O40" s="13"/>
      <c r="P40" s="13"/>
      <c r="Q40" s="14"/>
    </row>
  </sheetData>
  <sheetProtection algorithmName="SHA-512" hashValue="j7aCLNxrIRqNoXiLCJQ0CSLHVaNvZ2lRUCeo+DUneDyw6/ocma4H79UgjbVnMWcYXYY8sqWxdqCGpe3p/4pM7g==" saltValue="tOOdX1Up3WIqgzyZpr9PBw==" spinCount="100000" sheet="1" objects="1" scenarios="1"/>
  <mergeCells count="12">
    <mergeCell ref="B36:Q36"/>
    <mergeCell ref="B4:Q4"/>
    <mergeCell ref="B5:Q7"/>
    <mergeCell ref="B9:Q9"/>
    <mergeCell ref="C11:E11"/>
    <mergeCell ref="C12:E12"/>
    <mergeCell ref="C13:E13"/>
    <mergeCell ref="B17:Q17"/>
    <mergeCell ref="B18:Q27"/>
    <mergeCell ref="C31:E31"/>
    <mergeCell ref="C32:E32"/>
    <mergeCell ref="C33:E3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0384F-6BE1-4B4A-B034-812D24B32FD9}">
  <sheetPr>
    <tabColor theme="9"/>
  </sheetPr>
  <dimension ref="A1:AL305"/>
  <sheetViews>
    <sheetView zoomScale="70" zoomScaleNormal="70" workbookViewId="0">
      <selection activeCell="J21" sqref="J21"/>
    </sheetView>
  </sheetViews>
  <sheetFormatPr defaultColWidth="9.140625" defaultRowHeight="15.75" x14ac:dyDescent="0.25"/>
  <cols>
    <col min="1" max="1" width="34.5703125" style="76" customWidth="1"/>
    <col min="2" max="2" width="47" style="76" customWidth="1"/>
    <col min="3" max="3" width="22.42578125" style="148" customWidth="1"/>
    <col min="4" max="4" width="15.42578125" style="76" customWidth="1"/>
    <col min="5" max="5" width="9.28515625" style="76" customWidth="1"/>
    <col min="6" max="6" width="11.5703125" style="76" customWidth="1"/>
    <col min="7" max="7" width="12.42578125" style="76" customWidth="1"/>
    <col min="8" max="8" width="16.5703125" style="76" customWidth="1"/>
    <col min="9" max="9" width="18.85546875" style="76" customWidth="1"/>
    <col min="10" max="10" width="3.5703125" style="75" customWidth="1"/>
    <col min="11" max="11" width="137.85546875" style="123" customWidth="1"/>
    <col min="12" max="13" width="11.42578125" style="76" customWidth="1"/>
    <col min="14" max="14" width="18.28515625" style="76" customWidth="1"/>
    <col min="15" max="15" width="17" style="76" customWidth="1"/>
    <col min="16" max="16" width="23.42578125" style="76" customWidth="1"/>
    <col min="17" max="17" width="23.7109375" style="76" customWidth="1"/>
    <col min="18" max="18" width="26" style="76" customWidth="1"/>
    <col min="19" max="16384" width="9.140625" style="76"/>
  </cols>
  <sheetData>
    <row r="1" spans="1:17" ht="23.25" x14ac:dyDescent="0.35">
      <c r="A1" s="73" t="s">
        <v>0</v>
      </c>
      <c r="B1" s="73"/>
      <c r="C1" s="73"/>
      <c r="D1" s="73"/>
      <c r="E1" s="73"/>
      <c r="F1" s="73"/>
      <c r="G1" s="73"/>
      <c r="H1" s="73"/>
      <c r="I1" s="73"/>
      <c r="J1" s="73"/>
      <c r="K1" s="74"/>
      <c r="L1" s="75"/>
      <c r="M1" s="75"/>
      <c r="N1" s="75"/>
      <c r="O1" s="75"/>
      <c r="P1" s="75"/>
      <c r="Q1" s="75"/>
    </row>
    <row r="2" spans="1:17" x14ac:dyDescent="0.25">
      <c r="A2" s="77" t="s">
        <v>22</v>
      </c>
      <c r="B2" s="77"/>
      <c r="C2" s="77"/>
      <c r="D2" s="77"/>
      <c r="E2" s="77"/>
      <c r="F2" s="77"/>
      <c r="G2" s="77"/>
      <c r="H2" s="77"/>
      <c r="I2" s="77"/>
      <c r="J2" s="77"/>
      <c r="K2" s="74"/>
      <c r="L2" s="75"/>
      <c r="M2" s="75"/>
      <c r="N2" s="75"/>
      <c r="O2" s="75"/>
      <c r="P2" s="75"/>
      <c r="Q2" s="75"/>
    </row>
    <row r="3" spans="1:17" x14ac:dyDescent="0.25">
      <c r="A3" s="75"/>
      <c r="B3" s="75"/>
      <c r="C3" s="78"/>
      <c r="D3" s="75"/>
      <c r="E3" s="75"/>
      <c r="F3" s="75"/>
      <c r="G3" s="75"/>
      <c r="H3" s="75"/>
      <c r="I3" s="75"/>
      <c r="K3" s="74"/>
      <c r="L3" s="75"/>
      <c r="M3" s="75"/>
      <c r="N3" s="75"/>
      <c r="O3" s="75"/>
      <c r="P3" s="75"/>
      <c r="Q3" s="75"/>
    </row>
    <row r="4" spans="1:17" x14ac:dyDescent="0.25">
      <c r="A4" s="79" t="s">
        <v>23</v>
      </c>
      <c r="B4" s="80"/>
      <c r="C4" s="80"/>
      <c r="D4" s="80"/>
      <c r="E4" s="80"/>
      <c r="F4" s="81" t="s">
        <v>24</v>
      </c>
      <c r="G4" s="81"/>
      <c r="H4" s="81"/>
      <c r="I4" s="81"/>
      <c r="J4" s="81"/>
      <c r="K4" s="81"/>
      <c r="L4" s="75"/>
      <c r="M4" s="75"/>
      <c r="N4" s="75"/>
      <c r="O4" s="75"/>
      <c r="P4" s="75"/>
      <c r="Q4" s="75"/>
    </row>
    <row r="5" spans="1:17" x14ac:dyDescent="0.25">
      <c r="A5" s="82" t="s">
        <v>25</v>
      </c>
      <c r="B5" s="75"/>
      <c r="C5" s="68"/>
      <c r="D5" s="68"/>
      <c r="E5" s="68"/>
      <c r="F5" s="68"/>
      <c r="G5" s="68"/>
      <c r="H5" s="68"/>
      <c r="I5" s="68"/>
      <c r="J5" s="84"/>
      <c r="K5" s="85" t="s">
        <v>26</v>
      </c>
      <c r="L5" s="75"/>
      <c r="M5" s="75"/>
      <c r="N5" s="75"/>
      <c r="O5" s="75"/>
      <c r="P5" s="75"/>
      <c r="Q5" s="75"/>
    </row>
    <row r="6" spans="1:17" x14ac:dyDescent="0.25">
      <c r="A6" s="86" t="s">
        <v>27</v>
      </c>
      <c r="B6" s="87"/>
      <c r="C6" s="68"/>
      <c r="D6" s="68"/>
      <c r="E6" s="68"/>
      <c r="F6" s="68"/>
      <c r="G6" s="68"/>
      <c r="H6" s="68"/>
      <c r="I6" s="68"/>
      <c r="J6" s="84"/>
      <c r="K6" s="85" t="s">
        <v>28</v>
      </c>
      <c r="L6" s="75"/>
      <c r="M6" s="75"/>
      <c r="N6" s="75"/>
      <c r="O6" s="75"/>
      <c r="P6" s="75"/>
      <c r="Q6" s="75"/>
    </row>
    <row r="7" spans="1:17" x14ac:dyDescent="0.25">
      <c r="A7" s="82" t="s">
        <v>29</v>
      </c>
      <c r="B7" s="75"/>
      <c r="C7" s="68"/>
      <c r="D7" s="68"/>
      <c r="E7" s="68"/>
      <c r="F7" s="68"/>
      <c r="G7" s="68"/>
      <c r="H7" s="68"/>
      <c r="I7" s="68"/>
      <c r="J7" s="84"/>
      <c r="K7" s="85" t="s">
        <v>30</v>
      </c>
      <c r="L7" s="75"/>
      <c r="M7" s="75"/>
      <c r="N7" s="75"/>
      <c r="O7" s="75"/>
      <c r="P7" s="75"/>
      <c r="Q7" s="75"/>
    </row>
    <row r="8" spans="1:17" x14ac:dyDescent="0.25">
      <c r="A8" s="86" t="s">
        <v>31</v>
      </c>
      <c r="B8" s="87"/>
      <c r="C8" s="68"/>
      <c r="D8" s="68"/>
      <c r="E8" s="68"/>
      <c r="F8" s="68"/>
      <c r="G8" s="68"/>
      <c r="H8" s="68"/>
      <c r="I8" s="68"/>
      <c r="J8" s="84"/>
      <c r="K8" s="85" t="s">
        <v>32</v>
      </c>
      <c r="L8" s="75"/>
      <c r="M8" s="75"/>
      <c r="N8" s="75"/>
      <c r="O8" s="75"/>
      <c r="P8" s="75"/>
      <c r="Q8" s="75"/>
    </row>
    <row r="9" spans="1:17" x14ac:dyDescent="0.25">
      <c r="A9" s="82" t="s">
        <v>33</v>
      </c>
      <c r="B9" s="75"/>
      <c r="C9" s="69"/>
      <c r="D9" s="69"/>
      <c r="E9" s="69"/>
      <c r="F9" s="69"/>
      <c r="G9" s="69"/>
      <c r="H9" s="69"/>
      <c r="I9" s="69"/>
      <c r="J9" s="84"/>
      <c r="K9" s="85" t="s">
        <v>34</v>
      </c>
      <c r="L9" s="75"/>
      <c r="M9" s="75"/>
      <c r="N9" s="75"/>
      <c r="O9" s="75"/>
      <c r="P9" s="75"/>
      <c r="Q9" s="75"/>
    </row>
    <row r="10" spans="1:17" ht="32.25" customHeight="1" x14ac:dyDescent="0.25">
      <c r="A10" s="86" t="s">
        <v>35</v>
      </c>
      <c r="B10" s="87"/>
      <c r="C10" s="69"/>
      <c r="D10" s="69"/>
      <c r="E10" s="69"/>
      <c r="F10" s="69"/>
      <c r="G10" s="69"/>
      <c r="H10" s="69"/>
      <c r="I10" s="69"/>
      <c r="J10" s="89"/>
      <c r="K10" s="90" t="s">
        <v>36</v>
      </c>
      <c r="L10" s="75"/>
      <c r="M10" s="75"/>
      <c r="N10" s="75"/>
      <c r="O10" s="75"/>
      <c r="P10" s="75"/>
      <c r="Q10" s="75"/>
    </row>
    <row r="11" spans="1:17" x14ac:dyDescent="0.25">
      <c r="A11" s="79" t="s">
        <v>37</v>
      </c>
      <c r="B11" s="80"/>
      <c r="C11" s="91"/>
      <c r="D11" s="91"/>
      <c r="E11" s="91"/>
      <c r="F11" s="91"/>
      <c r="G11" s="91"/>
      <c r="H11" s="91"/>
      <c r="I11" s="91"/>
      <c r="J11" s="92"/>
      <c r="K11" s="93"/>
      <c r="L11" s="75"/>
      <c r="M11" s="75"/>
      <c r="N11" s="75"/>
      <c r="O11" s="75"/>
      <c r="P11" s="75"/>
      <c r="Q11" s="75"/>
    </row>
    <row r="12" spans="1:17" ht="42.75" customHeight="1" x14ac:dyDescent="0.25">
      <c r="A12" s="82" t="s">
        <v>68</v>
      </c>
      <c r="B12" s="75"/>
      <c r="C12" s="70"/>
      <c r="D12" s="70"/>
      <c r="E12" s="70"/>
      <c r="F12" s="70"/>
      <c r="G12" s="70"/>
      <c r="H12" s="70"/>
      <c r="I12" s="70"/>
      <c r="J12" s="95" t="str">
        <f>IF(C12="","",VLOOKUP(C12,Table1[],2))</f>
        <v/>
      </c>
      <c r="K12" s="90" t="s">
        <v>74</v>
      </c>
      <c r="L12" s="75"/>
      <c r="M12" s="75"/>
      <c r="N12" s="75"/>
      <c r="O12" s="75"/>
      <c r="P12" s="75"/>
      <c r="Q12" s="75"/>
    </row>
    <row r="13" spans="1:17" x14ac:dyDescent="0.25">
      <c r="A13" s="79" t="s">
        <v>38</v>
      </c>
      <c r="B13" s="80"/>
      <c r="C13" s="80"/>
      <c r="D13" s="80"/>
      <c r="E13" s="80"/>
      <c r="F13" s="80"/>
      <c r="G13" s="80"/>
      <c r="H13" s="80"/>
      <c r="I13" s="80"/>
      <c r="J13" s="92"/>
      <c r="K13" s="93"/>
      <c r="L13" s="75"/>
      <c r="M13" s="75"/>
      <c r="N13" s="75"/>
      <c r="O13" s="75"/>
      <c r="P13" s="75"/>
      <c r="Q13" s="75"/>
    </row>
    <row r="14" spans="1:17" ht="20.25" customHeight="1" x14ac:dyDescent="0.25">
      <c r="A14" s="96" t="s">
        <v>39</v>
      </c>
      <c r="B14" s="96" t="s">
        <v>40</v>
      </c>
      <c r="C14" s="96" t="s">
        <v>41</v>
      </c>
      <c r="D14" s="96" t="s">
        <v>42</v>
      </c>
      <c r="E14" s="97" t="s">
        <v>43</v>
      </c>
      <c r="F14" s="98" t="s">
        <v>76</v>
      </c>
      <c r="G14" s="99"/>
      <c r="H14" s="100"/>
      <c r="I14" s="101" t="s">
        <v>88</v>
      </c>
      <c r="J14" s="102"/>
      <c r="K14" s="103"/>
      <c r="L14" s="75"/>
      <c r="M14" s="75"/>
      <c r="N14" s="75"/>
      <c r="O14" s="75"/>
      <c r="P14" s="75"/>
      <c r="Q14" s="75"/>
    </row>
    <row r="15" spans="1:17" ht="31.5" customHeight="1" x14ac:dyDescent="0.25">
      <c r="A15" s="104"/>
      <c r="B15" s="104"/>
      <c r="C15" s="104"/>
      <c r="D15" s="104"/>
      <c r="E15" s="105"/>
      <c r="F15" s="106" t="s">
        <v>77</v>
      </c>
      <c r="G15" s="107" t="s">
        <v>78</v>
      </c>
      <c r="H15" s="108" t="s">
        <v>67</v>
      </c>
      <c r="I15" s="109"/>
      <c r="J15" s="102"/>
      <c r="K15" s="103"/>
      <c r="L15" s="75"/>
      <c r="M15" s="75"/>
      <c r="N15" s="75"/>
      <c r="O15" s="75"/>
      <c r="P15" s="75"/>
      <c r="Q15" s="75"/>
    </row>
    <row r="16" spans="1:17" ht="36.75" customHeight="1" x14ac:dyDescent="0.25">
      <c r="A16" s="62"/>
      <c r="B16" s="62"/>
      <c r="C16" s="63"/>
      <c r="D16" s="63"/>
      <c r="E16" s="111" t="str">
        <f>IF(D16 = "", "Enter Acres", D16/$D$24)</f>
        <v>Enter Acres</v>
      </c>
      <c r="F16" s="71"/>
      <c r="G16" s="71"/>
      <c r="H16" s="72" t="str">
        <f>_xlfn.IFS(AND(AND(F16="",G16=""),$J$12=""),"Enter Stumpage and Basal Area", AND(AND(F16="",G16=""),$J$12&lt;&gt;""),"Enter Basal Area",AND(OR(F16&lt;&gt;"",G16&lt;&gt;""),$J$12=""),"Enter Stumpage",AND(OR(F16&lt;&gt;"",G16&lt;&gt;""),$J$12&lt;&gt;""),F16+G16)</f>
        <v>Enter Stumpage and Basal Area</v>
      </c>
      <c r="I16" s="64">
        <f>IF(AND(F16="",G16=""),0,MAX(H16-(F16+$J$12*F16),C16))</f>
        <v>0</v>
      </c>
      <c r="K16" s="90" t="s">
        <v>44</v>
      </c>
      <c r="L16" s="112"/>
      <c r="M16" s="75"/>
      <c r="N16" s="75"/>
      <c r="O16" s="113"/>
      <c r="P16" s="113"/>
      <c r="Q16" s="75"/>
    </row>
    <row r="17" spans="1:38" ht="36.75" customHeight="1" x14ac:dyDescent="0.25">
      <c r="A17" s="62"/>
      <c r="B17" s="62"/>
      <c r="C17" s="63"/>
      <c r="D17" s="63"/>
      <c r="E17" s="111" t="str">
        <f t="shared" ref="E17:E23" si="0">IF(D17 = "", "Enter Acres", D17/$D$24)</f>
        <v>Enter Acres</v>
      </c>
      <c r="F17" s="71"/>
      <c r="G17" s="71"/>
      <c r="H17" s="72" t="str">
        <f t="shared" ref="H17:H23" si="1">_xlfn.IFS(AND(AND(F17="",G17=""),$J$12=""),"Enter Stumpage and Basal Area", AND(AND(F17="",G17=""),$J$12&lt;&gt;""),"Enter Basal Area",AND(OR(F17&lt;&gt;"",G17&lt;&gt;""),$J$12=""),"Enter Stumpage",AND(OR(F17&lt;&gt;"",G17&lt;&gt;""),$J$12&lt;&gt;""),F17+G17)</f>
        <v>Enter Stumpage and Basal Area</v>
      </c>
      <c r="I17" s="64">
        <f t="shared" ref="I17:I23" si="2">IF(AND(F17="",G17=""),0,MAX(H17-(F17+$J$12*F17),C17))</f>
        <v>0</v>
      </c>
      <c r="K17" s="114" t="s">
        <v>45</v>
      </c>
      <c r="L17" s="75"/>
      <c r="M17" s="75"/>
      <c r="N17" s="75"/>
      <c r="O17" s="75"/>
      <c r="P17" s="115"/>
      <c r="Q17" s="75"/>
    </row>
    <row r="18" spans="1:38" ht="36.75" customHeight="1" x14ac:dyDescent="0.25">
      <c r="A18" s="62"/>
      <c r="B18" s="62"/>
      <c r="C18" s="63"/>
      <c r="D18" s="63"/>
      <c r="E18" s="111" t="str">
        <f t="shared" si="0"/>
        <v>Enter Acres</v>
      </c>
      <c r="F18" s="71"/>
      <c r="G18" s="71"/>
      <c r="H18" s="72" t="str">
        <f t="shared" si="1"/>
        <v>Enter Stumpage and Basal Area</v>
      </c>
      <c r="I18" s="64">
        <f t="shared" si="2"/>
        <v>0</v>
      </c>
      <c r="K18" s="114" t="s">
        <v>46</v>
      </c>
      <c r="L18" s="75"/>
      <c r="M18" s="75"/>
      <c r="N18" s="75"/>
      <c r="O18" s="75"/>
      <c r="P18" s="116"/>
      <c r="Q18" s="75"/>
    </row>
    <row r="19" spans="1:38" ht="36.75" customHeight="1" x14ac:dyDescent="0.25">
      <c r="A19" s="62"/>
      <c r="B19" s="62"/>
      <c r="C19" s="63"/>
      <c r="D19" s="63"/>
      <c r="E19" s="111" t="str">
        <f t="shared" si="0"/>
        <v>Enter Acres</v>
      </c>
      <c r="F19" s="71"/>
      <c r="G19" s="71"/>
      <c r="H19" s="72" t="str">
        <f t="shared" si="1"/>
        <v>Enter Stumpage and Basal Area</v>
      </c>
      <c r="I19" s="64">
        <f t="shared" si="2"/>
        <v>0</v>
      </c>
      <c r="K19" s="114" t="s">
        <v>47</v>
      </c>
      <c r="L19" s="75"/>
      <c r="M19" s="75"/>
      <c r="N19" s="75"/>
      <c r="O19" s="117"/>
      <c r="P19" s="117"/>
      <c r="Q19" s="75"/>
    </row>
    <row r="20" spans="1:38" ht="36.75" customHeight="1" x14ac:dyDescent="0.25">
      <c r="A20" s="62"/>
      <c r="B20" s="62"/>
      <c r="C20" s="63"/>
      <c r="D20" s="63"/>
      <c r="E20" s="111" t="str">
        <f t="shared" si="0"/>
        <v>Enter Acres</v>
      </c>
      <c r="F20" s="71"/>
      <c r="G20" s="71"/>
      <c r="H20" s="72" t="str">
        <f t="shared" si="1"/>
        <v>Enter Stumpage and Basal Area</v>
      </c>
      <c r="I20" s="64">
        <f t="shared" si="2"/>
        <v>0</v>
      </c>
      <c r="K20" s="114" t="s">
        <v>75</v>
      </c>
      <c r="L20" s="75"/>
      <c r="M20" s="75"/>
      <c r="N20" s="75"/>
      <c r="O20" s="117"/>
      <c r="P20" s="117"/>
      <c r="Q20" s="75"/>
    </row>
    <row r="21" spans="1:38" ht="36.75" customHeight="1" x14ac:dyDescent="0.25">
      <c r="A21" s="62"/>
      <c r="B21" s="62"/>
      <c r="C21" s="63"/>
      <c r="D21" s="63"/>
      <c r="E21" s="111" t="str">
        <f t="shared" si="0"/>
        <v>Enter Acres</v>
      </c>
      <c r="F21" s="71"/>
      <c r="G21" s="71"/>
      <c r="H21" s="72" t="str">
        <f t="shared" si="1"/>
        <v>Enter Stumpage and Basal Area</v>
      </c>
      <c r="I21" s="64">
        <f t="shared" si="2"/>
        <v>0</v>
      </c>
      <c r="K21" s="114" t="s">
        <v>80</v>
      </c>
      <c r="L21" s="75"/>
      <c r="M21" s="75"/>
      <c r="N21" s="75"/>
      <c r="O21" s="117"/>
      <c r="P21" s="117"/>
      <c r="Q21" s="75"/>
    </row>
    <row r="22" spans="1:38" ht="36.75" customHeight="1" x14ac:dyDescent="0.25">
      <c r="A22" s="62"/>
      <c r="B22" s="62"/>
      <c r="C22" s="63"/>
      <c r="D22" s="63"/>
      <c r="E22" s="111" t="str">
        <f t="shared" si="0"/>
        <v>Enter Acres</v>
      </c>
      <c r="F22" s="71"/>
      <c r="G22" s="71"/>
      <c r="H22" s="72" t="str">
        <f t="shared" si="1"/>
        <v>Enter Stumpage and Basal Area</v>
      </c>
      <c r="I22" s="64">
        <f t="shared" si="2"/>
        <v>0</v>
      </c>
      <c r="K22" s="114" t="s">
        <v>92</v>
      </c>
      <c r="L22" s="75"/>
      <c r="M22" s="75"/>
      <c r="N22" s="75"/>
      <c r="O22" s="117"/>
      <c r="P22" s="117"/>
      <c r="Q22" s="75"/>
    </row>
    <row r="23" spans="1:38" ht="36.75" customHeight="1" x14ac:dyDescent="0.25">
      <c r="A23" s="62"/>
      <c r="B23" s="62"/>
      <c r="C23" s="63"/>
      <c r="D23" s="63"/>
      <c r="E23" s="111" t="str">
        <f t="shared" si="0"/>
        <v>Enter Acres</v>
      </c>
      <c r="F23" s="71"/>
      <c r="G23" s="71"/>
      <c r="H23" s="72" t="str">
        <f t="shared" si="1"/>
        <v>Enter Stumpage and Basal Area</v>
      </c>
      <c r="I23" s="64">
        <f t="shared" si="2"/>
        <v>0</v>
      </c>
      <c r="K23" s="114" t="s">
        <v>48</v>
      </c>
      <c r="L23" s="75"/>
      <c r="M23" s="75"/>
      <c r="N23" s="75"/>
      <c r="O23" s="75"/>
      <c r="P23" s="118"/>
      <c r="Q23" s="75"/>
    </row>
    <row r="24" spans="1:38" ht="24.6" customHeight="1" x14ac:dyDescent="0.25">
      <c r="A24" s="119" t="s">
        <v>49</v>
      </c>
      <c r="B24" s="119"/>
      <c r="C24" s="120"/>
      <c r="D24" s="121" t="str">
        <f>IF(D16 = "", "Enter Acres", SUM(D16:D23))</f>
        <v>Enter Acres</v>
      </c>
      <c r="E24" s="122">
        <f>SUM(E16:E23)</f>
        <v>0</v>
      </c>
      <c r="F24" s="123"/>
      <c r="G24" s="124"/>
      <c r="H24" s="124"/>
      <c r="I24" s="125"/>
      <c r="K24" s="90"/>
      <c r="L24" s="75"/>
      <c r="M24" s="75"/>
      <c r="N24" s="75"/>
      <c r="O24" s="75"/>
      <c r="P24" s="75"/>
      <c r="Q24" s="75"/>
    </row>
    <row r="25" spans="1:38" ht="36" customHeight="1" x14ac:dyDescent="0.25">
      <c r="A25" s="126" t="s">
        <v>50</v>
      </c>
      <c r="B25" s="127" t="str">
        <f>IF(C10="","Enter Reference Value",(60%*C10))</f>
        <v>Enter Reference Value</v>
      </c>
      <c r="C25" s="128" t="s">
        <v>79</v>
      </c>
      <c r="D25" s="129" t="str">
        <f>IF(C16 = "", "Enter Constraints", (C16*D16+C17*D17+C18*D18+C19*D19+C20*D20+C21*D21+C22*D22+C23*D23)/D24)</f>
        <v>Enter Constraints</v>
      </c>
      <c r="E25" s="129"/>
      <c r="F25" s="130" t="s">
        <v>89</v>
      </c>
      <c r="G25" s="131"/>
      <c r="H25" s="129" t="str">
        <f>_xlfn.IFS(AND(C16="",AND(F16="",G16="")), "Enter Constraints and Basal Area",AND(C16="",OR(F16&lt;&gt;"",G16&lt;&gt;"")), "Enter Constraints", AND(C16&lt;&gt;"",AND(F16="",G16="")),"Enter Basal Area",AND(C16&lt;&gt;"",OR(F16&lt;&gt;"",G16&lt;&gt;"")),(I16*D16+I17*D17+I18*D18+I19*D19+I20*D20+I21*D21+I22*D22+I23*D23)/D24)</f>
        <v>Enter Constraints and Basal Area</v>
      </c>
      <c r="I25" s="129"/>
      <c r="K25" s="90" t="s">
        <v>52</v>
      </c>
      <c r="L25" s="75"/>
      <c r="M25" s="75"/>
      <c r="N25" s="75"/>
      <c r="O25" s="116"/>
      <c r="P25" s="116"/>
      <c r="Q25" s="75"/>
    </row>
    <row r="26" spans="1:38" ht="50.25" customHeight="1" x14ac:dyDescent="0.25">
      <c r="A26" s="100"/>
      <c r="B26" s="132"/>
      <c r="C26" s="133"/>
      <c r="D26" s="129"/>
      <c r="E26" s="129"/>
      <c r="F26" s="98"/>
      <c r="G26" s="99"/>
      <c r="H26" s="129"/>
      <c r="I26" s="129"/>
      <c r="K26" s="90" t="s">
        <v>51</v>
      </c>
      <c r="L26" s="75"/>
      <c r="M26" s="75"/>
      <c r="N26" s="75"/>
      <c r="O26" s="116"/>
      <c r="P26" s="116"/>
      <c r="Q26" s="75"/>
    </row>
    <row r="27" spans="1:38" ht="49.5" customHeight="1" x14ac:dyDescent="0.25">
      <c r="A27" s="100"/>
      <c r="B27" s="132"/>
      <c r="C27" s="133"/>
      <c r="D27" s="129"/>
      <c r="E27" s="129"/>
      <c r="F27" s="98"/>
      <c r="G27" s="99"/>
      <c r="H27" s="129"/>
      <c r="I27" s="129"/>
      <c r="K27" s="90" t="s">
        <v>90</v>
      </c>
      <c r="L27" s="75"/>
      <c r="M27" s="75"/>
      <c r="N27" s="75"/>
      <c r="O27" s="116"/>
      <c r="P27" s="116"/>
      <c r="Q27" s="75"/>
    </row>
    <row r="28" spans="1:38" ht="15.75" customHeight="1" thickBot="1" x14ac:dyDescent="0.3">
      <c r="A28" s="134"/>
      <c r="B28" s="132"/>
      <c r="C28" s="133"/>
      <c r="D28" s="135"/>
      <c r="E28" s="135"/>
      <c r="F28" s="98"/>
      <c r="G28" s="99"/>
      <c r="H28" s="135"/>
      <c r="I28" s="135"/>
      <c r="K28" s="90"/>
      <c r="L28" s="75"/>
      <c r="M28" s="75"/>
      <c r="N28" s="75"/>
      <c r="O28" s="116"/>
      <c r="P28" s="116"/>
      <c r="Q28" s="75"/>
    </row>
    <row r="29" spans="1:38" ht="58.5" customHeight="1" thickBot="1" x14ac:dyDescent="0.3">
      <c r="A29" s="136" t="s">
        <v>53</v>
      </c>
      <c r="B29" s="137" t="str">
        <f>IF(OR(C16="",H16=0),"Enter Data",IF(H25&lt;B25,"Proceed with the Standardized Baseline Approach","Project Must Proceed with the Modeled Baseline Approach"))</f>
        <v>Enter Data</v>
      </c>
      <c r="C29" s="138"/>
      <c r="D29" s="138"/>
      <c r="E29" s="138"/>
      <c r="F29" s="138"/>
      <c r="G29" s="138"/>
      <c r="H29" s="138"/>
      <c r="I29" s="139"/>
      <c r="K29" s="140" t="s">
        <v>54</v>
      </c>
      <c r="L29" s="141"/>
      <c r="M29" s="141"/>
      <c r="N29" s="75"/>
      <c r="O29" s="75"/>
      <c r="P29" s="75"/>
      <c r="Q29" s="75"/>
    </row>
    <row r="30" spans="1:38" ht="30.75" customHeight="1" x14ac:dyDescent="0.25">
      <c r="A30" s="75"/>
      <c r="B30" s="75"/>
      <c r="C30" s="78"/>
      <c r="D30" s="75"/>
      <c r="E30" s="75"/>
      <c r="F30" s="75"/>
      <c r="G30" s="75"/>
      <c r="H30" s="75"/>
      <c r="I30" s="75"/>
      <c r="K30" s="74"/>
      <c r="L30" s="75"/>
      <c r="M30" s="75"/>
      <c r="N30" s="112"/>
      <c r="O30" s="117"/>
      <c r="P30" s="75"/>
      <c r="Q30" s="75"/>
      <c r="R30" s="75"/>
      <c r="S30" s="75"/>
      <c r="T30" s="75"/>
      <c r="U30" s="75"/>
      <c r="V30" s="75"/>
      <c r="W30" s="75"/>
      <c r="X30" s="75"/>
      <c r="Y30" s="75"/>
      <c r="Z30" s="75"/>
      <c r="AA30" s="75"/>
      <c r="AB30" s="75"/>
      <c r="AC30" s="75"/>
      <c r="AD30" s="75"/>
      <c r="AE30" s="75"/>
      <c r="AF30" s="75"/>
      <c r="AG30" s="75"/>
      <c r="AH30" s="75"/>
      <c r="AI30" s="75"/>
      <c r="AJ30" s="75"/>
      <c r="AK30" s="75"/>
      <c r="AL30" s="75"/>
    </row>
    <row r="31" spans="1:38" x14ac:dyDescent="0.25">
      <c r="A31" s="75"/>
      <c r="B31" s="142"/>
      <c r="C31" s="143"/>
      <c r="D31" s="143"/>
      <c r="E31" s="143"/>
      <c r="F31" s="143"/>
      <c r="G31" s="143"/>
      <c r="H31" s="143"/>
      <c r="I31" s="143"/>
      <c r="J31" s="143"/>
      <c r="K31" s="74"/>
      <c r="L31" s="75"/>
      <c r="M31" s="75"/>
      <c r="N31" s="112"/>
      <c r="O31" s="117"/>
      <c r="P31" s="75"/>
      <c r="Q31" s="75"/>
      <c r="R31" s="75"/>
      <c r="S31" s="75"/>
      <c r="T31" s="75"/>
      <c r="U31" s="75"/>
      <c r="V31" s="75"/>
      <c r="W31" s="75"/>
      <c r="X31" s="75"/>
      <c r="Y31" s="75"/>
      <c r="Z31" s="75"/>
      <c r="AA31" s="75"/>
      <c r="AB31" s="75"/>
      <c r="AC31" s="75"/>
      <c r="AD31" s="75"/>
      <c r="AE31" s="75"/>
      <c r="AF31" s="75"/>
      <c r="AG31" s="75"/>
      <c r="AH31" s="75"/>
      <c r="AI31" s="75"/>
      <c r="AJ31" s="75"/>
      <c r="AK31" s="75"/>
      <c r="AL31" s="75"/>
    </row>
    <row r="32" spans="1:38" x14ac:dyDescent="0.25">
      <c r="A32" s="75"/>
      <c r="B32" s="143"/>
      <c r="C32" s="143"/>
      <c r="D32" s="143"/>
      <c r="E32" s="143"/>
      <c r="F32" s="143"/>
      <c r="G32" s="143"/>
      <c r="H32" s="143"/>
      <c r="I32" s="143"/>
      <c r="J32" s="143"/>
      <c r="K32" s="74"/>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row>
    <row r="33" spans="1:38" x14ac:dyDescent="0.25">
      <c r="A33" s="75"/>
      <c r="B33" s="143"/>
      <c r="C33" s="143"/>
      <c r="D33" s="143"/>
      <c r="E33" s="143"/>
      <c r="F33" s="143"/>
      <c r="G33" s="143"/>
      <c r="H33" s="143"/>
      <c r="I33" s="143"/>
      <c r="J33" s="143"/>
      <c r="K33" s="74"/>
      <c r="L33" s="75"/>
      <c r="M33" s="75"/>
      <c r="N33" s="75"/>
      <c r="O33" s="144"/>
      <c r="P33" s="145"/>
      <c r="Q33" s="75"/>
      <c r="R33" s="75"/>
      <c r="S33" s="75"/>
      <c r="T33" s="75"/>
      <c r="U33" s="75"/>
      <c r="V33" s="75"/>
      <c r="W33" s="75"/>
      <c r="X33" s="75"/>
      <c r="Y33" s="75"/>
      <c r="Z33" s="75"/>
      <c r="AA33" s="75"/>
      <c r="AB33" s="75"/>
      <c r="AC33" s="75"/>
      <c r="AD33" s="75"/>
      <c r="AE33" s="75"/>
      <c r="AF33" s="75"/>
      <c r="AG33" s="75"/>
      <c r="AH33" s="75"/>
      <c r="AI33" s="75"/>
      <c r="AJ33" s="75"/>
      <c r="AK33" s="75"/>
      <c r="AL33" s="75"/>
    </row>
    <row r="34" spans="1:38" x14ac:dyDescent="0.25">
      <c r="A34" s="75"/>
      <c r="B34" s="146"/>
      <c r="C34" s="146"/>
      <c r="D34" s="146"/>
      <c r="E34" s="146"/>
      <c r="F34" s="143"/>
      <c r="G34" s="143"/>
      <c r="H34" s="143"/>
      <c r="I34" s="143"/>
      <c r="J34" s="143"/>
      <c r="K34" s="74"/>
      <c r="L34" s="75"/>
      <c r="M34" s="75"/>
      <c r="N34" s="75"/>
      <c r="O34" s="144"/>
      <c r="P34" s="145"/>
      <c r="Q34" s="75"/>
      <c r="R34" s="75"/>
      <c r="S34" s="75"/>
      <c r="T34" s="75"/>
      <c r="U34" s="75"/>
      <c r="V34" s="75"/>
      <c r="W34" s="75"/>
      <c r="X34" s="75"/>
      <c r="Y34" s="75"/>
      <c r="Z34" s="75"/>
      <c r="AA34" s="75"/>
      <c r="AB34" s="75"/>
      <c r="AC34" s="75"/>
      <c r="AD34" s="75"/>
      <c r="AE34" s="75"/>
      <c r="AF34" s="75"/>
      <c r="AG34" s="75"/>
      <c r="AH34" s="75"/>
      <c r="AI34" s="75"/>
      <c r="AJ34" s="75"/>
      <c r="AK34" s="75"/>
      <c r="AL34" s="75"/>
    </row>
    <row r="35" spans="1:38" x14ac:dyDescent="0.25">
      <c r="A35" s="75"/>
      <c r="B35" s="146"/>
      <c r="C35" s="146"/>
      <c r="D35" s="146"/>
      <c r="E35" s="146"/>
      <c r="F35" s="143"/>
      <c r="G35" s="143"/>
      <c r="H35" s="143"/>
      <c r="I35" s="143"/>
      <c r="J35" s="143"/>
      <c r="K35" s="74"/>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row>
    <row r="36" spans="1:38" x14ac:dyDescent="0.25">
      <c r="A36" s="75"/>
      <c r="B36" s="147"/>
      <c r="C36" s="147"/>
      <c r="D36" s="147"/>
      <c r="E36" s="147"/>
      <c r="F36" s="147"/>
      <c r="G36" s="147"/>
      <c r="H36" s="147"/>
      <c r="I36" s="147"/>
      <c r="J36" s="147"/>
      <c r="K36" s="74"/>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row>
    <row r="37" spans="1:38" x14ac:dyDescent="0.25">
      <c r="A37" s="75"/>
      <c r="B37" s="75"/>
      <c r="C37" s="78"/>
      <c r="D37" s="75"/>
      <c r="E37" s="75"/>
      <c r="F37" s="75"/>
      <c r="G37" s="75"/>
      <c r="H37" s="75"/>
      <c r="I37" s="75"/>
      <c r="K37" s="7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row>
    <row r="38" spans="1:38" x14ac:dyDescent="0.25">
      <c r="A38" s="75"/>
      <c r="B38" s="75"/>
      <c r="C38" s="78"/>
      <c r="D38" s="75"/>
      <c r="E38" s="75"/>
      <c r="F38" s="75"/>
      <c r="G38" s="75"/>
      <c r="H38" s="75"/>
      <c r="I38" s="75"/>
      <c r="K38" s="74"/>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row>
    <row r="39" spans="1:38" x14ac:dyDescent="0.25">
      <c r="A39" s="75"/>
      <c r="B39" s="75"/>
      <c r="C39" s="78"/>
      <c r="D39" s="75"/>
      <c r="E39" s="75"/>
      <c r="F39" s="75"/>
      <c r="G39" s="75"/>
      <c r="H39" s="75"/>
      <c r="I39" s="75"/>
      <c r="K39" s="74"/>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row>
    <row r="40" spans="1:38" x14ac:dyDescent="0.25">
      <c r="A40" s="75"/>
      <c r="B40" s="75"/>
      <c r="C40" s="78"/>
      <c r="D40" s="75"/>
      <c r="E40" s="75"/>
      <c r="F40" s="75"/>
      <c r="G40" s="75"/>
      <c r="H40" s="75"/>
      <c r="I40" s="75"/>
      <c r="K40" s="74"/>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row>
    <row r="41" spans="1:38" x14ac:dyDescent="0.25">
      <c r="A41" s="75"/>
      <c r="B41" s="75"/>
      <c r="C41" s="78"/>
      <c r="D41" s="75"/>
      <c r="E41" s="75"/>
      <c r="F41" s="75"/>
      <c r="G41" s="75"/>
      <c r="H41" s="75"/>
      <c r="I41" s="75"/>
      <c r="K41" s="74"/>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row>
    <row r="42" spans="1:38" x14ac:dyDescent="0.25">
      <c r="A42" s="75"/>
      <c r="B42" s="75"/>
      <c r="C42" s="78"/>
      <c r="D42" s="75"/>
      <c r="E42" s="75"/>
      <c r="F42" s="75"/>
      <c r="G42" s="75"/>
      <c r="H42" s="75"/>
      <c r="I42" s="75"/>
      <c r="K42" s="74"/>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row>
    <row r="43" spans="1:38" x14ac:dyDescent="0.25">
      <c r="A43" s="75"/>
      <c r="B43" s="75"/>
      <c r="C43" s="78"/>
      <c r="D43" s="75"/>
      <c r="E43" s="75"/>
      <c r="F43" s="75"/>
      <c r="G43" s="75"/>
      <c r="H43" s="75"/>
      <c r="I43" s="75"/>
      <c r="K43" s="74"/>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row>
    <row r="44" spans="1:38" x14ac:dyDescent="0.25">
      <c r="A44" s="75"/>
      <c r="B44" s="75"/>
      <c r="C44" s="78"/>
      <c r="D44" s="75"/>
      <c r="E44" s="75"/>
      <c r="F44" s="75"/>
      <c r="G44" s="75"/>
      <c r="H44" s="75"/>
      <c r="I44" s="75"/>
      <c r="K44" s="74"/>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row r="45" spans="1:38" x14ac:dyDescent="0.25">
      <c r="A45" s="75"/>
      <c r="B45" s="75"/>
      <c r="C45" s="78"/>
      <c r="D45" s="75"/>
      <c r="E45" s="75"/>
      <c r="F45" s="75"/>
      <c r="G45" s="75"/>
      <c r="H45" s="75"/>
      <c r="I45" s="75"/>
      <c r="K45" s="74"/>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row>
    <row r="46" spans="1:38" x14ac:dyDescent="0.25">
      <c r="A46" s="75"/>
      <c r="B46" s="75"/>
      <c r="C46" s="78"/>
      <c r="D46" s="75"/>
      <c r="E46" s="75"/>
      <c r="F46" s="75"/>
      <c r="G46" s="75"/>
      <c r="H46" s="75"/>
      <c r="I46" s="75"/>
      <c r="K46" s="74"/>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row>
    <row r="47" spans="1:38" x14ac:dyDescent="0.25">
      <c r="A47" s="75"/>
      <c r="B47" s="75"/>
      <c r="C47" s="78"/>
      <c r="D47" s="75"/>
      <c r="E47" s="75"/>
      <c r="F47" s="75"/>
      <c r="G47" s="75"/>
      <c r="H47" s="75"/>
      <c r="I47" s="75"/>
      <c r="K47" s="74"/>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row>
    <row r="48" spans="1:38" x14ac:dyDescent="0.25">
      <c r="A48" s="75"/>
      <c r="B48" s="75"/>
      <c r="C48" s="78"/>
      <c r="D48" s="75"/>
      <c r="E48" s="75"/>
      <c r="F48" s="75"/>
      <c r="G48" s="75"/>
      <c r="H48" s="75"/>
      <c r="I48" s="75"/>
      <c r="K48" s="74"/>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row>
    <row r="49" spans="1:38" x14ac:dyDescent="0.25">
      <c r="A49" s="75"/>
      <c r="B49" s="75"/>
      <c r="C49" s="78"/>
      <c r="D49" s="75"/>
      <c r="E49" s="75"/>
      <c r="F49" s="75"/>
      <c r="G49" s="75"/>
      <c r="H49" s="75"/>
      <c r="I49" s="75"/>
      <c r="K49" s="74"/>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row r="50" spans="1:38" x14ac:dyDescent="0.25">
      <c r="A50" s="75"/>
      <c r="B50" s="75"/>
      <c r="C50" s="78"/>
      <c r="D50" s="75"/>
      <c r="E50" s="75"/>
      <c r="F50" s="75"/>
      <c r="G50" s="75"/>
      <c r="H50" s="75"/>
      <c r="I50" s="75"/>
      <c r="K50" s="74"/>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row>
    <row r="51" spans="1:38" x14ac:dyDescent="0.25">
      <c r="A51" s="75"/>
      <c r="B51" s="75"/>
      <c r="C51" s="78"/>
      <c r="D51" s="75"/>
      <c r="E51" s="75"/>
      <c r="F51" s="75"/>
      <c r="G51" s="75"/>
      <c r="H51" s="75"/>
      <c r="I51" s="75"/>
      <c r="K51" s="74"/>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row>
    <row r="52" spans="1:38" x14ac:dyDescent="0.25">
      <c r="A52" s="75"/>
      <c r="B52" s="75"/>
      <c r="C52" s="78"/>
      <c r="D52" s="75"/>
      <c r="E52" s="75"/>
      <c r="F52" s="75"/>
      <c r="G52" s="75"/>
      <c r="H52" s="75"/>
      <c r="I52" s="75"/>
      <c r="K52" s="74"/>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row>
    <row r="53" spans="1:38" x14ac:dyDescent="0.25">
      <c r="A53" s="75"/>
      <c r="B53" s="75"/>
      <c r="C53" s="78"/>
      <c r="D53" s="75"/>
      <c r="E53" s="75"/>
      <c r="F53" s="75"/>
      <c r="G53" s="75"/>
      <c r="H53" s="75"/>
      <c r="I53" s="75"/>
      <c r="K53" s="7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row>
    <row r="54" spans="1:38" x14ac:dyDescent="0.25">
      <c r="A54" s="75"/>
      <c r="B54" s="75"/>
      <c r="C54" s="78"/>
      <c r="D54" s="75"/>
      <c r="E54" s="75"/>
      <c r="F54" s="75"/>
      <c r="G54" s="75"/>
      <c r="H54" s="75"/>
      <c r="I54" s="75"/>
      <c r="K54" s="74"/>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row>
    <row r="55" spans="1:38" x14ac:dyDescent="0.25">
      <c r="A55" s="75"/>
      <c r="B55" s="75"/>
      <c r="C55" s="78"/>
      <c r="D55" s="75"/>
      <c r="E55" s="75"/>
      <c r="F55" s="75"/>
      <c r="G55" s="75"/>
      <c r="H55" s="75"/>
      <c r="I55" s="75"/>
      <c r="K55" s="74"/>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row>
    <row r="56" spans="1:38" x14ac:dyDescent="0.25">
      <c r="A56" s="75"/>
      <c r="B56" s="75"/>
      <c r="C56" s="78"/>
      <c r="D56" s="75"/>
      <c r="E56" s="75"/>
      <c r="F56" s="75"/>
      <c r="G56" s="75"/>
      <c r="H56" s="75"/>
      <c r="I56" s="75"/>
      <c r="K56" s="74"/>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1:38" x14ac:dyDescent="0.25">
      <c r="A57" s="75"/>
      <c r="B57" s="75"/>
      <c r="C57" s="78"/>
      <c r="D57" s="75"/>
      <c r="E57" s="75"/>
      <c r="F57" s="75"/>
      <c r="G57" s="75"/>
      <c r="H57" s="75"/>
      <c r="I57" s="75"/>
      <c r="K57" s="74"/>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x14ac:dyDescent="0.25">
      <c r="A58" s="75"/>
      <c r="B58" s="75"/>
      <c r="C58" s="78"/>
      <c r="D58" s="75"/>
      <c r="E58" s="75"/>
      <c r="F58" s="75"/>
      <c r="G58" s="75"/>
      <c r="H58" s="75"/>
      <c r="I58" s="75"/>
      <c r="K58" s="74"/>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row>
    <row r="59" spans="1:38" x14ac:dyDescent="0.25">
      <c r="A59" s="75"/>
      <c r="B59" s="75"/>
      <c r="C59" s="78"/>
      <c r="D59" s="75"/>
      <c r="E59" s="75"/>
      <c r="F59" s="75"/>
      <c r="G59" s="75"/>
      <c r="H59" s="75"/>
      <c r="I59" s="75"/>
      <c r="K59" s="74"/>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1:38" x14ac:dyDescent="0.25">
      <c r="A60" s="75"/>
      <c r="B60" s="75"/>
      <c r="C60" s="78"/>
      <c r="D60" s="75"/>
      <c r="E60" s="75"/>
      <c r="F60" s="75"/>
      <c r="G60" s="75"/>
      <c r="H60" s="75"/>
      <c r="I60" s="75"/>
      <c r="K60" s="74"/>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row>
    <row r="61" spans="1:38" x14ac:dyDescent="0.25">
      <c r="A61" s="75"/>
      <c r="B61" s="75"/>
      <c r="C61" s="78"/>
      <c r="D61" s="75"/>
      <c r="E61" s="75"/>
      <c r="F61" s="75"/>
      <c r="G61" s="75"/>
      <c r="H61" s="75"/>
      <c r="I61" s="75"/>
      <c r="K61" s="74"/>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1:38" x14ac:dyDescent="0.25">
      <c r="A62" s="75"/>
      <c r="B62" s="75"/>
      <c r="C62" s="78"/>
      <c r="D62" s="75"/>
      <c r="E62" s="75"/>
      <c r="F62" s="75"/>
      <c r="G62" s="75"/>
      <c r="H62" s="75"/>
      <c r="I62" s="75"/>
      <c r="K62" s="74"/>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row>
    <row r="63" spans="1:38" x14ac:dyDescent="0.25">
      <c r="A63" s="75"/>
      <c r="B63" s="75"/>
      <c r="C63" s="78"/>
      <c r="D63" s="75"/>
      <c r="E63" s="75"/>
      <c r="F63" s="75"/>
      <c r="G63" s="75"/>
      <c r="H63" s="75"/>
      <c r="I63" s="75"/>
      <c r="K63" s="74"/>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row>
    <row r="64" spans="1:38" x14ac:dyDescent="0.25">
      <c r="A64" s="75"/>
      <c r="B64" s="75"/>
      <c r="C64" s="78"/>
      <c r="D64" s="75"/>
      <c r="E64" s="75"/>
      <c r="F64" s="75"/>
      <c r="G64" s="75"/>
      <c r="H64" s="75"/>
      <c r="I64" s="75"/>
      <c r="K64" s="74"/>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row>
    <row r="65" spans="1:38" x14ac:dyDescent="0.25">
      <c r="A65" s="75"/>
      <c r="B65" s="75"/>
      <c r="C65" s="78"/>
      <c r="D65" s="75"/>
      <c r="E65" s="75"/>
      <c r="F65" s="75"/>
      <c r="G65" s="75"/>
      <c r="H65" s="75"/>
      <c r="I65" s="75"/>
      <c r="K65" s="74"/>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row>
    <row r="66" spans="1:38" x14ac:dyDescent="0.25">
      <c r="A66" s="75"/>
      <c r="B66" s="75"/>
      <c r="C66" s="78"/>
      <c r="D66" s="75"/>
      <c r="E66" s="75"/>
      <c r="F66" s="75"/>
      <c r="G66" s="75"/>
      <c r="H66" s="75"/>
      <c r="I66" s="75"/>
      <c r="K66" s="74"/>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row>
    <row r="67" spans="1:38" x14ac:dyDescent="0.25">
      <c r="A67" s="75"/>
      <c r="B67" s="75"/>
      <c r="C67" s="78"/>
      <c r="D67" s="75"/>
      <c r="E67" s="75"/>
      <c r="F67" s="75"/>
      <c r="G67" s="75"/>
      <c r="H67" s="75"/>
      <c r="I67" s="75"/>
      <c r="K67" s="74"/>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row>
    <row r="68" spans="1:38" x14ac:dyDescent="0.25">
      <c r="A68" s="75"/>
      <c r="B68" s="75"/>
      <c r="C68" s="78"/>
      <c r="D68" s="75"/>
      <c r="E68" s="75"/>
      <c r="F68" s="75"/>
      <c r="G68" s="75"/>
      <c r="H68" s="75"/>
      <c r="I68" s="75"/>
      <c r="K68" s="74"/>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row>
    <row r="69" spans="1:38" x14ac:dyDescent="0.25">
      <c r="A69" s="75"/>
      <c r="B69" s="75"/>
      <c r="C69" s="78"/>
      <c r="D69" s="75"/>
      <c r="E69" s="75"/>
      <c r="F69" s="75"/>
      <c r="G69" s="75"/>
      <c r="H69" s="75"/>
      <c r="I69" s="75"/>
      <c r="K69" s="74"/>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row>
    <row r="70" spans="1:38" x14ac:dyDescent="0.25">
      <c r="A70" s="75"/>
      <c r="B70" s="75"/>
      <c r="C70" s="78"/>
      <c r="D70" s="75"/>
      <c r="E70" s="75"/>
      <c r="F70" s="75"/>
      <c r="G70" s="75"/>
      <c r="H70" s="75"/>
      <c r="I70" s="75"/>
      <c r="K70" s="74"/>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row>
    <row r="71" spans="1:38" x14ac:dyDescent="0.25">
      <c r="A71" s="75"/>
      <c r="B71" s="75"/>
      <c r="C71" s="78"/>
      <c r="D71" s="75"/>
      <c r="E71" s="75"/>
      <c r="F71" s="75"/>
      <c r="G71" s="75"/>
      <c r="H71" s="75"/>
      <c r="I71" s="75"/>
      <c r="K71" s="7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row>
    <row r="72" spans="1:38" x14ac:dyDescent="0.25">
      <c r="A72" s="75"/>
      <c r="B72" s="75"/>
      <c r="C72" s="78"/>
      <c r="D72" s="75"/>
      <c r="E72" s="75"/>
      <c r="F72" s="75"/>
      <c r="G72" s="75"/>
      <c r="H72" s="75"/>
      <c r="I72" s="75"/>
      <c r="K72" s="74"/>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row>
    <row r="73" spans="1:38" x14ac:dyDescent="0.25">
      <c r="A73" s="75"/>
      <c r="B73" s="75"/>
      <c r="C73" s="78"/>
      <c r="D73" s="75"/>
      <c r="E73" s="75"/>
      <c r="F73" s="75"/>
      <c r="G73" s="75"/>
      <c r="H73" s="75"/>
      <c r="I73" s="75"/>
      <c r="K73" s="74"/>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row>
    <row r="74" spans="1:38" x14ac:dyDescent="0.25">
      <c r="A74" s="75"/>
      <c r="B74" s="75"/>
      <c r="C74" s="78"/>
      <c r="D74" s="75"/>
      <c r="E74" s="75"/>
      <c r="F74" s="75"/>
      <c r="G74" s="75"/>
      <c r="H74" s="75"/>
      <c r="I74" s="75"/>
      <c r="K74" s="74"/>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row>
    <row r="75" spans="1:38" x14ac:dyDescent="0.25">
      <c r="A75" s="75"/>
      <c r="B75" s="75"/>
      <c r="C75" s="78"/>
      <c r="D75" s="75"/>
      <c r="E75" s="75"/>
      <c r="F75" s="75"/>
      <c r="G75" s="75"/>
      <c r="H75" s="75"/>
      <c r="I75" s="75"/>
      <c r="K75" s="74"/>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row>
    <row r="76" spans="1:38" x14ac:dyDescent="0.25">
      <c r="A76" s="75"/>
      <c r="B76" s="75"/>
      <c r="C76" s="78"/>
      <c r="D76" s="75"/>
      <c r="E76" s="75"/>
      <c r="F76" s="75"/>
      <c r="G76" s="75"/>
      <c r="H76" s="75"/>
      <c r="I76" s="75"/>
      <c r="K76" s="74"/>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row>
    <row r="77" spans="1:38" x14ac:dyDescent="0.25">
      <c r="A77" s="75"/>
      <c r="B77" s="75"/>
      <c r="C77" s="78"/>
      <c r="D77" s="75"/>
      <c r="E77" s="75"/>
      <c r="F77" s="75"/>
      <c r="G77" s="75"/>
      <c r="H77" s="75"/>
      <c r="I77" s="75"/>
      <c r="K77" s="74"/>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row>
    <row r="78" spans="1:38" x14ac:dyDescent="0.25">
      <c r="A78" s="75"/>
      <c r="B78" s="75"/>
      <c r="C78" s="78"/>
      <c r="D78" s="75"/>
      <c r="E78" s="75"/>
      <c r="F78" s="75"/>
      <c r="G78" s="75"/>
      <c r="H78" s="75"/>
      <c r="I78" s="75"/>
      <c r="K78" s="74"/>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row>
    <row r="79" spans="1:38" x14ac:dyDescent="0.25">
      <c r="A79" s="75"/>
      <c r="B79" s="75"/>
      <c r="C79" s="78"/>
      <c r="D79" s="75"/>
      <c r="E79" s="75"/>
      <c r="F79" s="75"/>
      <c r="G79" s="75"/>
      <c r="H79" s="75"/>
      <c r="I79" s="75"/>
      <c r="K79" s="74"/>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row>
    <row r="80" spans="1:38" x14ac:dyDescent="0.25">
      <c r="A80" s="75"/>
      <c r="B80" s="75"/>
      <c r="C80" s="78"/>
      <c r="D80" s="75"/>
      <c r="E80" s="75"/>
      <c r="F80" s="75"/>
      <c r="G80" s="75"/>
      <c r="H80" s="75"/>
      <c r="I80" s="75"/>
      <c r="K80" s="74"/>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row>
    <row r="81" spans="1:38" x14ac:dyDescent="0.25">
      <c r="A81" s="75"/>
      <c r="B81" s="75"/>
      <c r="C81" s="78"/>
      <c r="D81" s="75"/>
      <c r="E81" s="75"/>
      <c r="F81" s="75"/>
      <c r="G81" s="75"/>
      <c r="H81" s="75"/>
      <c r="I81" s="75"/>
      <c r="K81" s="74"/>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row>
    <row r="82" spans="1:38" x14ac:dyDescent="0.25">
      <c r="A82" s="75"/>
      <c r="B82" s="75"/>
      <c r="C82" s="78"/>
      <c r="D82" s="75"/>
      <c r="E82" s="75"/>
      <c r="F82" s="75"/>
      <c r="G82" s="75"/>
      <c r="H82" s="75"/>
      <c r="I82" s="75"/>
      <c r="K82" s="74"/>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row>
    <row r="83" spans="1:38" x14ac:dyDescent="0.25">
      <c r="A83" s="75"/>
      <c r="B83" s="75"/>
      <c r="C83" s="78"/>
      <c r="D83" s="75"/>
      <c r="E83" s="75"/>
      <c r="F83" s="75"/>
      <c r="G83" s="75"/>
      <c r="H83" s="75"/>
      <c r="I83" s="75"/>
      <c r="K83" s="74"/>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row>
    <row r="84" spans="1:38" x14ac:dyDescent="0.25">
      <c r="A84" s="75"/>
      <c r="B84" s="75"/>
      <c r="C84" s="78"/>
      <c r="D84" s="75"/>
      <c r="E84" s="75"/>
      <c r="F84" s="75"/>
      <c r="G84" s="75"/>
      <c r="H84" s="75"/>
      <c r="I84" s="75"/>
      <c r="K84" s="74"/>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row>
    <row r="85" spans="1:38" x14ac:dyDescent="0.25">
      <c r="A85" s="75"/>
      <c r="B85" s="75"/>
      <c r="C85" s="78"/>
      <c r="D85" s="75"/>
      <c r="E85" s="75"/>
      <c r="F85" s="75"/>
      <c r="G85" s="75"/>
      <c r="H85" s="75"/>
      <c r="I85" s="75"/>
      <c r="K85" s="74"/>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row>
    <row r="86" spans="1:38" x14ac:dyDescent="0.25">
      <c r="A86" s="75"/>
      <c r="B86" s="75"/>
      <c r="C86" s="78"/>
      <c r="D86" s="75"/>
      <c r="E86" s="75"/>
      <c r="F86" s="75"/>
      <c r="G86" s="75"/>
      <c r="H86" s="75"/>
      <c r="I86" s="75"/>
      <c r="K86" s="74"/>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row>
    <row r="87" spans="1:38" x14ac:dyDescent="0.25">
      <c r="A87" s="75"/>
      <c r="B87" s="75"/>
      <c r="C87" s="78"/>
      <c r="D87" s="75"/>
      <c r="E87" s="75"/>
      <c r="F87" s="75"/>
      <c r="G87" s="75"/>
      <c r="H87" s="75"/>
      <c r="I87" s="75"/>
      <c r="K87" s="74"/>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row>
    <row r="88" spans="1:38" x14ac:dyDescent="0.25">
      <c r="A88" s="75"/>
      <c r="B88" s="75"/>
      <c r="C88" s="78"/>
      <c r="D88" s="75"/>
      <c r="E88" s="75"/>
      <c r="F88" s="75"/>
      <c r="G88" s="75"/>
      <c r="H88" s="75"/>
      <c r="I88" s="75"/>
      <c r="K88" s="74"/>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row>
    <row r="89" spans="1:38" x14ac:dyDescent="0.25">
      <c r="A89" s="75"/>
      <c r="B89" s="75"/>
      <c r="C89" s="78"/>
      <c r="D89" s="75"/>
      <c r="E89" s="75"/>
      <c r="F89" s="75"/>
      <c r="G89" s="75"/>
      <c r="H89" s="75"/>
      <c r="I89" s="75"/>
      <c r="K89" s="74"/>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row>
    <row r="90" spans="1:38" x14ac:dyDescent="0.25">
      <c r="A90" s="75"/>
      <c r="B90" s="75"/>
      <c r="C90" s="78"/>
      <c r="D90" s="75"/>
      <c r="E90" s="75"/>
      <c r="F90" s="75"/>
      <c r="G90" s="75"/>
      <c r="H90" s="75"/>
      <c r="I90" s="75"/>
      <c r="K90" s="74"/>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row>
    <row r="91" spans="1:38" x14ac:dyDescent="0.25">
      <c r="A91" s="75"/>
      <c r="B91" s="75"/>
      <c r="C91" s="78"/>
      <c r="D91" s="75"/>
      <c r="E91" s="75"/>
      <c r="F91" s="75"/>
      <c r="G91" s="75"/>
      <c r="H91" s="75"/>
      <c r="I91" s="75"/>
      <c r="K91" s="74"/>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row>
    <row r="92" spans="1:38" x14ac:dyDescent="0.25">
      <c r="A92" s="75"/>
      <c r="B92" s="75"/>
      <c r="C92" s="78"/>
      <c r="D92" s="75"/>
      <c r="E92" s="75"/>
      <c r="F92" s="75"/>
      <c r="G92" s="75"/>
      <c r="H92" s="75"/>
      <c r="I92" s="75"/>
      <c r="K92" s="74"/>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row>
    <row r="93" spans="1:38" x14ac:dyDescent="0.25">
      <c r="A93" s="75"/>
      <c r="B93" s="75"/>
      <c r="C93" s="78"/>
      <c r="D93" s="75"/>
      <c r="E93" s="75"/>
      <c r="F93" s="75"/>
      <c r="G93" s="75"/>
      <c r="H93" s="75"/>
      <c r="I93" s="75"/>
      <c r="K93" s="74"/>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row>
    <row r="94" spans="1:38" x14ac:dyDescent="0.25">
      <c r="A94" s="75"/>
      <c r="B94" s="75"/>
      <c r="C94" s="78"/>
      <c r="D94" s="75"/>
      <c r="E94" s="75"/>
      <c r="F94" s="75"/>
      <c r="G94" s="75"/>
      <c r="H94" s="75"/>
      <c r="I94" s="75"/>
      <c r="K94" s="7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row>
    <row r="95" spans="1:38" x14ac:dyDescent="0.25">
      <c r="A95" s="75"/>
      <c r="B95" s="75"/>
      <c r="C95" s="78"/>
      <c r="D95" s="75"/>
      <c r="E95" s="75"/>
      <c r="F95" s="75"/>
      <c r="G95" s="75"/>
      <c r="H95" s="75"/>
      <c r="I95" s="75"/>
      <c r="K95" s="74"/>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row>
    <row r="96" spans="1:38" x14ac:dyDescent="0.25">
      <c r="A96" s="75"/>
      <c r="B96" s="75"/>
      <c r="C96" s="78"/>
      <c r="D96" s="75"/>
      <c r="E96" s="75"/>
      <c r="F96" s="75"/>
      <c r="G96" s="75"/>
      <c r="H96" s="75"/>
      <c r="I96" s="75"/>
      <c r="K96" s="74"/>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row>
    <row r="97" spans="1:38" x14ac:dyDescent="0.25">
      <c r="A97" s="75"/>
      <c r="B97" s="75"/>
      <c r="C97" s="78"/>
      <c r="D97" s="75"/>
      <c r="E97" s="75"/>
      <c r="F97" s="75"/>
      <c r="G97" s="75"/>
      <c r="H97" s="75"/>
      <c r="I97" s="75"/>
      <c r="K97" s="74"/>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row>
    <row r="98" spans="1:38" x14ac:dyDescent="0.25">
      <c r="A98" s="75"/>
      <c r="B98" s="75"/>
      <c r="C98" s="78"/>
      <c r="D98" s="75"/>
      <c r="E98" s="75"/>
      <c r="F98" s="75"/>
      <c r="G98" s="75"/>
      <c r="H98" s="75"/>
      <c r="I98" s="75"/>
      <c r="K98" s="74"/>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row>
    <row r="99" spans="1:38" x14ac:dyDescent="0.25">
      <c r="A99" s="75"/>
      <c r="B99" s="75"/>
      <c r="C99" s="78"/>
      <c r="D99" s="75"/>
      <c r="E99" s="75"/>
      <c r="F99" s="75"/>
      <c r="G99" s="75"/>
      <c r="H99" s="75"/>
      <c r="I99" s="75"/>
      <c r="K99" s="74"/>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row>
    <row r="100" spans="1:38" x14ac:dyDescent="0.25">
      <c r="A100" s="75"/>
      <c r="B100" s="75"/>
      <c r="C100" s="78"/>
      <c r="D100" s="75"/>
      <c r="E100" s="75"/>
      <c r="F100" s="75"/>
      <c r="G100" s="75"/>
      <c r="H100" s="75"/>
      <c r="I100" s="75"/>
      <c r="K100" s="74"/>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row>
    <row r="101" spans="1:38" x14ac:dyDescent="0.25">
      <c r="A101" s="75"/>
      <c r="B101" s="75"/>
      <c r="C101" s="78"/>
      <c r="D101" s="75"/>
      <c r="E101" s="75"/>
      <c r="F101" s="75"/>
      <c r="G101" s="75"/>
      <c r="H101" s="75"/>
      <c r="I101" s="75"/>
      <c r="K101" s="74"/>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row>
    <row r="102" spans="1:38" x14ac:dyDescent="0.25">
      <c r="A102" s="75"/>
      <c r="B102" s="75"/>
      <c r="C102" s="78"/>
      <c r="D102" s="75"/>
      <c r="E102" s="75"/>
      <c r="F102" s="75"/>
      <c r="G102" s="75"/>
      <c r="H102" s="75"/>
      <c r="I102" s="75"/>
      <c r="K102" s="74"/>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row>
    <row r="103" spans="1:38" x14ac:dyDescent="0.25">
      <c r="A103" s="75"/>
      <c r="B103" s="75"/>
      <c r="C103" s="78"/>
      <c r="D103" s="75"/>
      <c r="E103" s="75"/>
      <c r="F103" s="75"/>
      <c r="G103" s="75"/>
      <c r="H103" s="75"/>
      <c r="I103" s="75"/>
      <c r="K103" s="74"/>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row>
    <row r="104" spans="1:38" x14ac:dyDescent="0.25">
      <c r="A104" s="75"/>
      <c r="B104" s="75"/>
      <c r="C104" s="78"/>
      <c r="D104" s="75"/>
      <c r="E104" s="75"/>
      <c r="F104" s="75"/>
      <c r="G104" s="75"/>
      <c r="H104" s="75"/>
      <c r="I104" s="75"/>
      <c r="K104" s="7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row>
    <row r="105" spans="1:38" x14ac:dyDescent="0.25">
      <c r="A105" s="75"/>
      <c r="B105" s="75"/>
      <c r="C105" s="78"/>
      <c r="D105" s="75"/>
      <c r="E105" s="75"/>
      <c r="F105" s="75"/>
      <c r="G105" s="75"/>
      <c r="H105" s="75"/>
      <c r="I105" s="75"/>
      <c r="K105" s="74"/>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row>
    <row r="106" spans="1:38" x14ac:dyDescent="0.25">
      <c r="A106" s="75"/>
      <c r="B106" s="75"/>
      <c r="C106" s="78"/>
      <c r="D106" s="75"/>
      <c r="E106" s="75"/>
      <c r="F106" s="75"/>
      <c r="G106" s="75"/>
      <c r="H106" s="75"/>
      <c r="I106" s="75"/>
      <c r="K106" s="74"/>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row>
    <row r="107" spans="1:38" x14ac:dyDescent="0.25">
      <c r="A107" s="75"/>
      <c r="B107" s="75"/>
      <c r="C107" s="78"/>
      <c r="D107" s="75"/>
      <c r="E107" s="75"/>
      <c r="F107" s="75"/>
      <c r="G107" s="75"/>
      <c r="H107" s="75"/>
      <c r="I107" s="75"/>
      <c r="K107" s="74"/>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8" x14ac:dyDescent="0.25">
      <c r="A108" s="75"/>
      <c r="B108" s="75"/>
      <c r="C108" s="78"/>
      <c r="D108" s="75"/>
      <c r="E108" s="75"/>
      <c r="F108" s="75"/>
      <c r="G108" s="75"/>
      <c r="H108" s="75"/>
      <c r="I108" s="75"/>
      <c r="K108" s="74"/>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row>
    <row r="109" spans="1:38" x14ac:dyDescent="0.25">
      <c r="A109" s="75"/>
      <c r="B109" s="75"/>
      <c r="C109" s="78"/>
      <c r="D109" s="75"/>
      <c r="E109" s="75"/>
      <c r="F109" s="75"/>
      <c r="G109" s="75"/>
      <c r="H109" s="75"/>
      <c r="I109" s="75"/>
      <c r="K109" s="74"/>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8" x14ac:dyDescent="0.25">
      <c r="A110" s="75"/>
      <c r="B110" s="75"/>
      <c r="C110" s="78"/>
      <c r="D110" s="75"/>
      <c r="E110" s="75"/>
      <c r="F110" s="75"/>
      <c r="G110" s="75"/>
      <c r="H110" s="75"/>
      <c r="I110" s="75"/>
      <c r="K110" s="74"/>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row>
    <row r="111" spans="1:38" x14ac:dyDescent="0.25">
      <c r="A111" s="75"/>
      <c r="B111" s="75"/>
      <c r="C111" s="78"/>
      <c r="D111" s="75"/>
      <c r="E111" s="75"/>
      <c r="F111" s="75"/>
      <c r="G111" s="75"/>
      <c r="H111" s="75"/>
      <c r="I111" s="75"/>
      <c r="K111" s="74"/>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row>
    <row r="112" spans="1:38" x14ac:dyDescent="0.25">
      <c r="A112" s="75"/>
      <c r="B112" s="75"/>
      <c r="C112" s="78"/>
      <c r="D112" s="75"/>
      <c r="E112" s="75"/>
      <c r="F112" s="75"/>
      <c r="G112" s="75"/>
      <c r="H112" s="75"/>
      <c r="I112" s="75"/>
      <c r="K112" s="74"/>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x14ac:dyDescent="0.25">
      <c r="A113" s="75"/>
      <c r="B113" s="75"/>
      <c r="C113" s="78"/>
      <c r="D113" s="75"/>
      <c r="E113" s="75"/>
      <c r="F113" s="75"/>
      <c r="G113" s="75"/>
      <c r="H113" s="75"/>
      <c r="I113" s="75"/>
      <c r="K113" s="74"/>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x14ac:dyDescent="0.25">
      <c r="A114" s="75"/>
      <c r="B114" s="75"/>
      <c r="C114" s="78"/>
      <c r="D114" s="75"/>
      <c r="E114" s="75"/>
      <c r="F114" s="75"/>
      <c r="G114" s="75"/>
      <c r="H114" s="75"/>
      <c r="I114" s="75"/>
      <c r="K114" s="74"/>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x14ac:dyDescent="0.25">
      <c r="A115" s="75"/>
      <c r="B115" s="75"/>
      <c r="C115" s="78"/>
      <c r="D115" s="75"/>
      <c r="E115" s="75"/>
      <c r="F115" s="75"/>
      <c r="G115" s="75"/>
      <c r="H115" s="75"/>
      <c r="I115" s="75"/>
      <c r="K115" s="74"/>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x14ac:dyDescent="0.25">
      <c r="A116" s="75"/>
      <c r="B116" s="75"/>
      <c r="C116" s="78"/>
      <c r="D116" s="75"/>
      <c r="E116" s="75"/>
      <c r="F116" s="75"/>
      <c r="G116" s="75"/>
      <c r="H116" s="75"/>
      <c r="I116" s="75"/>
      <c r="K116" s="74"/>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x14ac:dyDescent="0.25">
      <c r="A117" s="75"/>
      <c r="B117" s="75"/>
      <c r="C117" s="78"/>
      <c r="D117" s="75"/>
      <c r="E117" s="75"/>
      <c r="F117" s="75"/>
      <c r="G117" s="75"/>
      <c r="H117" s="75"/>
      <c r="I117" s="75"/>
      <c r="K117" s="74"/>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x14ac:dyDescent="0.25">
      <c r="A118" s="75"/>
      <c r="B118" s="75"/>
      <c r="C118" s="78"/>
      <c r="D118" s="75"/>
      <c r="E118" s="75"/>
      <c r="F118" s="75"/>
      <c r="G118" s="75"/>
      <c r="H118" s="75"/>
      <c r="I118" s="75"/>
      <c r="K118" s="74"/>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x14ac:dyDescent="0.25">
      <c r="A119" s="75"/>
      <c r="B119" s="75"/>
      <c r="C119" s="78"/>
      <c r="D119" s="75"/>
      <c r="E119" s="75"/>
      <c r="F119" s="75"/>
      <c r="G119" s="75"/>
      <c r="H119" s="75"/>
      <c r="I119" s="75"/>
      <c r="K119" s="74"/>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x14ac:dyDescent="0.25">
      <c r="A120" s="75"/>
      <c r="B120" s="75"/>
      <c r="C120" s="78"/>
      <c r="D120" s="75"/>
      <c r="E120" s="75"/>
      <c r="F120" s="75"/>
      <c r="G120" s="75"/>
      <c r="H120" s="75"/>
      <c r="I120" s="75"/>
      <c r="K120" s="74"/>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x14ac:dyDescent="0.25">
      <c r="A121" s="75"/>
      <c r="B121" s="75"/>
      <c r="C121" s="78"/>
      <c r="D121" s="75"/>
      <c r="E121" s="75"/>
      <c r="F121" s="75"/>
      <c r="G121" s="75"/>
      <c r="H121" s="75"/>
      <c r="I121" s="75"/>
      <c r="K121" s="74"/>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x14ac:dyDescent="0.25">
      <c r="A122" s="75"/>
      <c r="B122" s="75"/>
      <c r="C122" s="78"/>
      <c r="D122" s="75"/>
      <c r="E122" s="75"/>
      <c r="F122" s="75"/>
      <c r="G122" s="75"/>
      <c r="H122" s="75"/>
      <c r="I122" s="75"/>
      <c r="K122" s="74"/>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x14ac:dyDescent="0.25">
      <c r="A123" s="75"/>
      <c r="B123" s="75"/>
      <c r="C123" s="78"/>
      <c r="D123" s="75"/>
      <c r="E123" s="75"/>
      <c r="F123" s="75"/>
      <c r="G123" s="75"/>
      <c r="H123" s="75"/>
      <c r="I123" s="75"/>
      <c r="K123" s="74"/>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x14ac:dyDescent="0.25">
      <c r="A124" s="75"/>
      <c r="B124" s="75"/>
      <c r="C124" s="78"/>
      <c r="D124" s="75"/>
      <c r="E124" s="75"/>
      <c r="F124" s="75"/>
      <c r="G124" s="75"/>
      <c r="H124" s="75"/>
      <c r="I124" s="75"/>
      <c r="K124" s="74"/>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x14ac:dyDescent="0.25">
      <c r="A125" s="75"/>
      <c r="B125" s="75"/>
      <c r="C125" s="78"/>
      <c r="D125" s="75"/>
      <c r="E125" s="75"/>
      <c r="F125" s="75"/>
      <c r="G125" s="75"/>
      <c r="H125" s="75"/>
      <c r="I125" s="75"/>
      <c r="K125" s="74"/>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x14ac:dyDescent="0.25">
      <c r="A126" s="75"/>
      <c r="B126" s="75"/>
      <c r="C126" s="78"/>
      <c r="D126" s="75"/>
      <c r="E126" s="75"/>
      <c r="F126" s="75"/>
      <c r="G126" s="75"/>
      <c r="H126" s="75"/>
      <c r="I126" s="75"/>
      <c r="K126" s="74"/>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x14ac:dyDescent="0.25">
      <c r="A127" s="75"/>
      <c r="B127" s="75"/>
      <c r="C127" s="78"/>
      <c r="D127" s="75"/>
      <c r="E127" s="75"/>
      <c r="F127" s="75"/>
      <c r="G127" s="75"/>
      <c r="H127" s="75"/>
      <c r="I127" s="75"/>
      <c r="K127" s="74"/>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x14ac:dyDescent="0.25">
      <c r="A128" s="75"/>
      <c r="B128" s="75"/>
      <c r="C128" s="78"/>
      <c r="D128" s="75"/>
      <c r="E128" s="75"/>
      <c r="F128" s="75"/>
      <c r="G128" s="75"/>
      <c r="H128" s="75"/>
      <c r="I128" s="75"/>
      <c r="K128" s="74"/>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x14ac:dyDescent="0.25">
      <c r="A129" s="75"/>
      <c r="B129" s="75"/>
      <c r="C129" s="78"/>
      <c r="D129" s="75"/>
      <c r="E129" s="75"/>
      <c r="F129" s="75"/>
      <c r="G129" s="75"/>
      <c r="H129" s="75"/>
      <c r="I129" s="75"/>
      <c r="K129" s="74"/>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x14ac:dyDescent="0.25">
      <c r="A130" s="75"/>
      <c r="B130" s="75"/>
      <c r="C130" s="78"/>
      <c r="D130" s="75"/>
      <c r="E130" s="75"/>
      <c r="F130" s="75"/>
      <c r="G130" s="75"/>
      <c r="H130" s="75"/>
      <c r="I130" s="75"/>
      <c r="K130" s="74"/>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x14ac:dyDescent="0.25">
      <c r="A131" s="75"/>
      <c r="B131" s="75"/>
      <c r="C131" s="78"/>
      <c r="D131" s="75"/>
      <c r="E131" s="75"/>
      <c r="F131" s="75"/>
      <c r="G131" s="75"/>
      <c r="H131" s="75"/>
      <c r="I131" s="75"/>
      <c r="K131" s="74"/>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x14ac:dyDescent="0.25">
      <c r="A132" s="75"/>
      <c r="B132" s="75"/>
      <c r="C132" s="78"/>
      <c r="D132" s="75"/>
      <c r="E132" s="75"/>
      <c r="F132" s="75"/>
      <c r="G132" s="75"/>
      <c r="H132" s="75"/>
      <c r="I132" s="75"/>
      <c r="K132" s="74"/>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x14ac:dyDescent="0.25">
      <c r="A133" s="75"/>
      <c r="B133" s="75"/>
      <c r="C133" s="78"/>
      <c r="D133" s="75"/>
      <c r="E133" s="75"/>
      <c r="F133" s="75"/>
      <c r="G133" s="75"/>
      <c r="H133" s="75"/>
      <c r="I133" s="75"/>
      <c r="K133" s="74"/>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x14ac:dyDescent="0.25">
      <c r="A134" s="75"/>
      <c r="B134" s="75"/>
      <c r="C134" s="78"/>
      <c r="D134" s="75"/>
      <c r="E134" s="75"/>
      <c r="F134" s="75"/>
      <c r="G134" s="75"/>
      <c r="H134" s="75"/>
      <c r="I134" s="75"/>
      <c r="K134" s="74"/>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x14ac:dyDescent="0.25">
      <c r="A135" s="75"/>
      <c r="B135" s="75"/>
      <c r="C135" s="78"/>
      <c r="D135" s="75"/>
      <c r="E135" s="75"/>
      <c r="F135" s="75"/>
      <c r="G135" s="75"/>
      <c r="H135" s="75"/>
      <c r="I135" s="75"/>
      <c r="K135" s="74"/>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x14ac:dyDescent="0.25">
      <c r="A136" s="75"/>
      <c r="B136" s="75"/>
      <c r="C136" s="78"/>
      <c r="D136" s="75"/>
      <c r="E136" s="75"/>
      <c r="F136" s="75"/>
      <c r="G136" s="75"/>
      <c r="H136" s="75"/>
      <c r="I136" s="75"/>
      <c r="K136" s="74"/>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x14ac:dyDescent="0.25">
      <c r="A137" s="75"/>
      <c r="B137" s="75"/>
      <c r="C137" s="78"/>
      <c r="D137" s="75"/>
      <c r="E137" s="75"/>
      <c r="F137" s="75"/>
      <c r="G137" s="75"/>
      <c r="H137" s="75"/>
      <c r="I137" s="75"/>
      <c r="K137" s="74"/>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x14ac:dyDescent="0.25">
      <c r="A138" s="75"/>
      <c r="B138" s="75"/>
      <c r="C138" s="78"/>
      <c r="D138" s="75"/>
      <c r="E138" s="75"/>
      <c r="F138" s="75"/>
      <c r="G138" s="75"/>
      <c r="H138" s="75"/>
      <c r="I138" s="75"/>
      <c r="K138" s="74"/>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x14ac:dyDescent="0.25">
      <c r="A139" s="75"/>
      <c r="B139" s="75"/>
      <c r="C139" s="78"/>
      <c r="D139" s="75"/>
      <c r="E139" s="75"/>
      <c r="F139" s="75"/>
      <c r="G139" s="75"/>
      <c r="H139" s="75"/>
      <c r="I139" s="75"/>
      <c r="K139" s="74"/>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x14ac:dyDescent="0.25">
      <c r="A140" s="75"/>
      <c r="B140" s="75"/>
      <c r="C140" s="78"/>
      <c r="D140" s="75"/>
      <c r="E140" s="75"/>
      <c r="F140" s="75"/>
      <c r="G140" s="75"/>
      <c r="H140" s="75"/>
      <c r="I140" s="75"/>
      <c r="K140" s="74"/>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x14ac:dyDescent="0.25">
      <c r="A141" s="75"/>
      <c r="B141" s="75"/>
      <c r="C141" s="78"/>
      <c r="D141" s="75"/>
      <c r="E141" s="75"/>
      <c r="F141" s="75"/>
      <c r="G141" s="75"/>
      <c r="H141" s="75"/>
      <c r="I141" s="75"/>
      <c r="K141" s="74"/>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x14ac:dyDescent="0.25">
      <c r="A142" s="75"/>
      <c r="B142" s="75"/>
      <c r="C142" s="78"/>
      <c r="D142" s="75"/>
      <c r="E142" s="75"/>
      <c r="F142" s="75"/>
      <c r="G142" s="75"/>
      <c r="H142" s="75"/>
      <c r="I142" s="75"/>
      <c r="K142" s="74"/>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x14ac:dyDescent="0.25">
      <c r="A143" s="75"/>
      <c r="B143" s="75"/>
      <c r="C143" s="78"/>
      <c r="D143" s="75"/>
      <c r="E143" s="75"/>
      <c r="F143" s="75"/>
      <c r="G143" s="75"/>
      <c r="H143" s="75"/>
      <c r="I143" s="75"/>
      <c r="K143" s="74"/>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x14ac:dyDescent="0.25">
      <c r="A144" s="75"/>
      <c r="B144" s="75"/>
      <c r="C144" s="78"/>
      <c r="D144" s="75"/>
      <c r="E144" s="75"/>
      <c r="F144" s="75"/>
      <c r="G144" s="75"/>
      <c r="H144" s="75"/>
      <c r="I144" s="75"/>
      <c r="K144" s="74"/>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x14ac:dyDescent="0.25">
      <c r="A145" s="75"/>
      <c r="B145" s="75"/>
      <c r="C145" s="78"/>
      <c r="D145" s="75"/>
      <c r="E145" s="75"/>
      <c r="F145" s="75"/>
      <c r="G145" s="75"/>
      <c r="H145" s="75"/>
      <c r="I145" s="75"/>
      <c r="K145" s="74"/>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x14ac:dyDescent="0.25">
      <c r="A146" s="75"/>
      <c r="B146" s="75"/>
      <c r="C146" s="78"/>
      <c r="D146" s="75"/>
      <c r="E146" s="75"/>
      <c r="F146" s="75"/>
      <c r="G146" s="75"/>
      <c r="H146" s="75"/>
      <c r="I146" s="75"/>
      <c r="K146" s="74"/>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x14ac:dyDescent="0.25">
      <c r="A147" s="75"/>
      <c r="B147" s="75"/>
      <c r="C147" s="78"/>
      <c r="D147" s="75"/>
      <c r="E147" s="75"/>
      <c r="F147" s="75"/>
      <c r="G147" s="75"/>
      <c r="H147" s="75"/>
      <c r="I147" s="75"/>
      <c r="K147" s="74"/>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x14ac:dyDescent="0.25">
      <c r="A148" s="75"/>
      <c r="B148" s="75"/>
      <c r="C148" s="78"/>
      <c r="D148" s="75"/>
      <c r="E148" s="75"/>
      <c r="F148" s="75"/>
      <c r="G148" s="75"/>
      <c r="H148" s="75"/>
      <c r="I148" s="75"/>
      <c r="K148" s="74"/>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x14ac:dyDescent="0.25">
      <c r="A149" s="75"/>
      <c r="B149" s="75"/>
      <c r="C149" s="78"/>
      <c r="D149" s="75"/>
      <c r="E149" s="75"/>
      <c r="F149" s="75"/>
      <c r="G149" s="75"/>
      <c r="H149" s="75"/>
      <c r="I149" s="75"/>
      <c r="K149" s="74"/>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x14ac:dyDescent="0.25">
      <c r="A150" s="75"/>
      <c r="B150" s="75"/>
      <c r="C150" s="78"/>
      <c r="D150" s="75"/>
      <c r="E150" s="75"/>
      <c r="F150" s="75"/>
      <c r="G150" s="75"/>
      <c r="H150" s="75"/>
      <c r="I150" s="75"/>
      <c r="K150" s="74"/>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x14ac:dyDescent="0.25">
      <c r="A151" s="75"/>
      <c r="B151" s="75"/>
      <c r="C151" s="78"/>
      <c r="D151" s="75"/>
      <c r="E151" s="75"/>
      <c r="F151" s="75"/>
      <c r="G151" s="75"/>
      <c r="H151" s="75"/>
      <c r="I151" s="75"/>
      <c r="K151" s="74"/>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x14ac:dyDescent="0.25">
      <c r="A152" s="75"/>
      <c r="B152" s="75"/>
      <c r="C152" s="78"/>
      <c r="D152" s="75"/>
      <c r="E152" s="75"/>
      <c r="F152" s="75"/>
      <c r="G152" s="75"/>
      <c r="H152" s="75"/>
      <c r="I152" s="75"/>
      <c r="K152" s="74"/>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row>
    <row r="153" spans="1:38" x14ac:dyDescent="0.25">
      <c r="A153" s="75"/>
      <c r="B153" s="75"/>
      <c r="C153" s="78"/>
      <c r="D153" s="75"/>
      <c r="E153" s="75"/>
      <c r="F153" s="75"/>
      <c r="G153" s="75"/>
      <c r="H153" s="75"/>
      <c r="I153" s="75"/>
      <c r="K153" s="74"/>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row>
    <row r="154" spans="1:38" x14ac:dyDescent="0.25">
      <c r="A154" s="75"/>
      <c r="B154" s="75"/>
      <c r="C154" s="78"/>
      <c r="D154" s="75"/>
      <c r="E154" s="75"/>
      <c r="F154" s="75"/>
      <c r="G154" s="75"/>
      <c r="H154" s="75"/>
      <c r="I154" s="75"/>
      <c r="K154" s="74"/>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row>
    <row r="155" spans="1:38" x14ac:dyDescent="0.25">
      <c r="A155" s="75"/>
      <c r="B155" s="75"/>
      <c r="C155" s="78"/>
      <c r="D155" s="75"/>
      <c r="E155" s="75"/>
      <c r="F155" s="75"/>
      <c r="G155" s="75"/>
      <c r="H155" s="75"/>
      <c r="I155" s="75"/>
      <c r="K155" s="74"/>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row>
    <row r="156" spans="1:38" x14ac:dyDescent="0.25">
      <c r="A156" s="75"/>
      <c r="B156" s="75"/>
      <c r="C156" s="78"/>
      <c r="D156" s="75"/>
      <c r="E156" s="75"/>
      <c r="F156" s="75"/>
      <c r="G156" s="75"/>
      <c r="H156" s="75"/>
      <c r="I156" s="75"/>
      <c r="K156" s="74"/>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x14ac:dyDescent="0.25">
      <c r="A157" s="75"/>
      <c r="B157" s="75"/>
      <c r="C157" s="78"/>
      <c r="D157" s="75"/>
      <c r="E157" s="75"/>
      <c r="F157" s="75"/>
      <c r="G157" s="75"/>
      <c r="H157" s="75"/>
      <c r="I157" s="75"/>
      <c r="K157" s="74"/>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x14ac:dyDescent="0.25">
      <c r="A158" s="75"/>
      <c r="B158" s="75"/>
      <c r="C158" s="78"/>
      <c r="D158" s="75"/>
      <c r="E158" s="75"/>
      <c r="F158" s="75"/>
      <c r="G158" s="75"/>
      <c r="H158" s="75"/>
      <c r="I158" s="75"/>
      <c r="K158" s="74"/>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8" x14ac:dyDescent="0.25">
      <c r="A159" s="75"/>
      <c r="B159" s="75"/>
      <c r="C159" s="78"/>
      <c r="D159" s="75"/>
      <c r="E159" s="75"/>
      <c r="F159" s="75"/>
      <c r="G159" s="75"/>
      <c r="H159" s="75"/>
      <c r="I159" s="75"/>
      <c r="K159" s="74"/>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row>
    <row r="160" spans="1:38" x14ac:dyDescent="0.25">
      <c r="A160" s="75"/>
      <c r="B160" s="75"/>
      <c r="C160" s="78"/>
      <c r="D160" s="75"/>
      <c r="E160" s="75"/>
      <c r="F160" s="75"/>
      <c r="G160" s="75"/>
      <c r="H160" s="75"/>
      <c r="I160" s="75"/>
      <c r="K160" s="74"/>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row>
    <row r="161" spans="1:38" x14ac:dyDescent="0.25">
      <c r="A161" s="75"/>
      <c r="B161" s="75"/>
      <c r="C161" s="78"/>
      <c r="D161" s="75"/>
      <c r="E161" s="75"/>
      <c r="F161" s="75"/>
      <c r="G161" s="75"/>
      <c r="H161" s="75"/>
      <c r="I161" s="75"/>
      <c r="K161" s="74"/>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row>
    <row r="162" spans="1:38" x14ac:dyDescent="0.25">
      <c r="A162" s="75"/>
      <c r="B162" s="75"/>
      <c r="C162" s="78"/>
      <c r="D162" s="75"/>
      <c r="E162" s="75"/>
      <c r="F162" s="75"/>
      <c r="G162" s="75"/>
      <c r="H162" s="75"/>
      <c r="I162" s="75"/>
      <c r="K162" s="74"/>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row>
    <row r="163" spans="1:38" x14ac:dyDescent="0.25">
      <c r="A163" s="75"/>
      <c r="B163" s="75"/>
      <c r="C163" s="78"/>
      <c r="D163" s="75"/>
      <c r="E163" s="75"/>
      <c r="F163" s="75"/>
      <c r="G163" s="75"/>
      <c r="H163" s="75"/>
      <c r="I163" s="75"/>
      <c r="K163" s="74"/>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row>
    <row r="164" spans="1:38" x14ac:dyDescent="0.25">
      <c r="A164" s="75"/>
      <c r="B164" s="75"/>
      <c r="C164" s="78"/>
      <c r="D164" s="75"/>
      <c r="E164" s="75"/>
      <c r="F164" s="75"/>
      <c r="G164" s="75"/>
      <c r="H164" s="75"/>
      <c r="I164" s="75"/>
      <c r="K164" s="74"/>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8" x14ac:dyDescent="0.25">
      <c r="A165" s="75"/>
      <c r="B165" s="75"/>
      <c r="C165" s="78"/>
      <c r="D165" s="75"/>
      <c r="E165" s="75"/>
      <c r="F165" s="75"/>
      <c r="G165" s="75"/>
      <c r="H165" s="75"/>
      <c r="I165" s="75"/>
      <c r="K165" s="74"/>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8" x14ac:dyDescent="0.25">
      <c r="A166" s="75"/>
      <c r="B166" s="75"/>
      <c r="C166" s="78"/>
      <c r="D166" s="75"/>
      <c r="E166" s="75"/>
      <c r="F166" s="75"/>
      <c r="G166" s="75"/>
      <c r="H166" s="75"/>
      <c r="I166" s="75"/>
      <c r="K166" s="74"/>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row>
    <row r="167" spans="1:38" x14ac:dyDescent="0.25">
      <c r="A167" s="75"/>
      <c r="B167" s="75"/>
      <c r="C167" s="78"/>
      <c r="D167" s="75"/>
      <c r="E167" s="75"/>
      <c r="F167" s="75"/>
      <c r="G167" s="75"/>
      <c r="H167" s="75"/>
      <c r="I167" s="75"/>
      <c r="K167" s="74"/>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8" x14ac:dyDescent="0.25">
      <c r="A168" s="75"/>
      <c r="B168" s="75"/>
      <c r="C168" s="78"/>
      <c r="D168" s="75"/>
      <c r="E168" s="75"/>
      <c r="F168" s="75"/>
      <c r="G168" s="75"/>
      <c r="H168" s="75"/>
      <c r="I168" s="75"/>
      <c r="K168" s="74"/>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row>
    <row r="169" spans="1:38" x14ac:dyDescent="0.25">
      <c r="A169" s="75"/>
      <c r="B169" s="75"/>
      <c r="C169" s="78"/>
      <c r="D169" s="75"/>
      <c r="E169" s="75"/>
      <c r="F169" s="75"/>
      <c r="G169" s="75"/>
      <c r="H169" s="75"/>
      <c r="I169" s="75"/>
      <c r="K169" s="74"/>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row>
    <row r="170" spans="1:38" x14ac:dyDescent="0.25">
      <c r="A170" s="75"/>
      <c r="B170" s="75"/>
      <c r="C170" s="78"/>
      <c r="D170" s="75"/>
      <c r="E170" s="75"/>
      <c r="F170" s="75"/>
      <c r="G170" s="75"/>
      <c r="H170" s="75"/>
      <c r="I170" s="75"/>
      <c r="K170" s="74"/>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row>
    <row r="171" spans="1:38" x14ac:dyDescent="0.25">
      <c r="A171" s="75"/>
      <c r="B171" s="75"/>
      <c r="C171" s="78"/>
      <c r="D171" s="75"/>
      <c r="E171" s="75"/>
      <c r="F171" s="75"/>
      <c r="G171" s="75"/>
      <c r="H171" s="75"/>
      <c r="I171" s="75"/>
      <c r="K171" s="74"/>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row>
    <row r="172" spans="1:38" x14ac:dyDescent="0.25">
      <c r="A172" s="75"/>
      <c r="B172" s="75"/>
      <c r="C172" s="78"/>
      <c r="D172" s="75"/>
      <c r="E172" s="75"/>
      <c r="F172" s="75"/>
      <c r="G172" s="75"/>
      <c r="H172" s="75"/>
      <c r="I172" s="75"/>
      <c r="K172" s="74"/>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row>
    <row r="173" spans="1:38" x14ac:dyDescent="0.25">
      <c r="A173" s="75"/>
      <c r="B173" s="75"/>
      <c r="C173" s="78"/>
      <c r="D173" s="75"/>
      <c r="E173" s="75"/>
      <c r="F173" s="75"/>
      <c r="G173" s="75"/>
      <c r="H173" s="75"/>
      <c r="I173" s="75"/>
      <c r="K173" s="74"/>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row>
    <row r="174" spans="1:38" x14ac:dyDescent="0.25">
      <c r="A174" s="75"/>
      <c r="B174" s="75"/>
      <c r="C174" s="78"/>
      <c r="D174" s="75"/>
      <c r="E174" s="75"/>
      <c r="F174" s="75"/>
      <c r="G174" s="75"/>
      <c r="H174" s="75"/>
      <c r="I174" s="75"/>
      <c r="K174" s="74"/>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row>
    <row r="175" spans="1:38" x14ac:dyDescent="0.25">
      <c r="A175" s="75"/>
      <c r="B175" s="75"/>
      <c r="C175" s="78"/>
      <c r="D175" s="75"/>
      <c r="E175" s="75"/>
      <c r="F175" s="75"/>
      <c r="G175" s="75"/>
      <c r="H175" s="75"/>
      <c r="I175" s="75"/>
      <c r="K175" s="74"/>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row>
    <row r="176" spans="1:38" x14ac:dyDescent="0.25">
      <c r="A176" s="75"/>
      <c r="B176" s="75"/>
      <c r="C176" s="78"/>
      <c r="D176" s="75"/>
      <c r="E176" s="75"/>
      <c r="F176" s="75"/>
      <c r="G176" s="75"/>
      <c r="H176" s="75"/>
      <c r="I176" s="75"/>
      <c r="K176" s="74"/>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row>
    <row r="177" spans="1:38" x14ac:dyDescent="0.25">
      <c r="A177" s="75"/>
      <c r="B177" s="75"/>
      <c r="C177" s="78"/>
      <c r="D177" s="75"/>
      <c r="E177" s="75"/>
      <c r="F177" s="75"/>
      <c r="G177" s="75"/>
      <c r="H177" s="75"/>
      <c r="I177" s="75"/>
      <c r="K177" s="74"/>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row>
    <row r="178" spans="1:38" x14ac:dyDescent="0.25">
      <c r="A178" s="75"/>
      <c r="B178" s="75"/>
      <c r="C178" s="78"/>
      <c r="D178" s="75"/>
      <c r="E178" s="75"/>
      <c r="F178" s="75"/>
      <c r="G178" s="75"/>
      <c r="H178" s="75"/>
      <c r="I178" s="75"/>
      <c r="K178" s="74"/>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row>
    <row r="179" spans="1:38" x14ac:dyDescent="0.25">
      <c r="A179" s="75"/>
      <c r="B179" s="75"/>
      <c r="C179" s="78"/>
      <c r="D179" s="75"/>
      <c r="E179" s="75"/>
      <c r="F179" s="75"/>
      <c r="G179" s="75"/>
      <c r="H179" s="75"/>
      <c r="I179" s="75"/>
      <c r="K179" s="74"/>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row r="180" spans="1:38" x14ac:dyDescent="0.25">
      <c r="A180" s="75"/>
      <c r="B180" s="75"/>
      <c r="C180" s="78"/>
      <c r="D180" s="75"/>
      <c r="E180" s="75"/>
      <c r="F180" s="75"/>
      <c r="G180" s="75"/>
      <c r="H180" s="75"/>
      <c r="I180" s="75"/>
      <c r="K180" s="74"/>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row>
    <row r="181" spans="1:38" x14ac:dyDescent="0.25">
      <c r="A181" s="75"/>
      <c r="B181" s="75"/>
      <c r="C181" s="78"/>
      <c r="D181" s="75"/>
      <c r="E181" s="75"/>
      <c r="F181" s="75"/>
      <c r="G181" s="75"/>
      <c r="H181" s="75"/>
      <c r="I181" s="75"/>
      <c r="K181" s="74"/>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row>
    <row r="182" spans="1:38" x14ac:dyDescent="0.25">
      <c r="A182" s="75"/>
      <c r="B182" s="75"/>
      <c r="C182" s="78"/>
      <c r="D182" s="75"/>
      <c r="E182" s="75"/>
      <c r="F182" s="75"/>
      <c r="G182" s="75"/>
      <c r="H182" s="75"/>
      <c r="I182" s="75"/>
      <c r="K182" s="74"/>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row>
    <row r="183" spans="1:38" x14ac:dyDescent="0.25">
      <c r="A183" s="75"/>
      <c r="B183" s="75"/>
      <c r="C183" s="78"/>
      <c r="D183" s="75"/>
      <c r="E183" s="75"/>
      <c r="F183" s="75"/>
      <c r="G183" s="75"/>
      <c r="H183" s="75"/>
      <c r="I183" s="75"/>
      <c r="K183" s="74"/>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row>
    <row r="184" spans="1:38" x14ac:dyDescent="0.25">
      <c r="A184" s="75"/>
      <c r="B184" s="75"/>
      <c r="C184" s="78"/>
      <c r="D184" s="75"/>
      <c r="E184" s="75"/>
      <c r="F184" s="75"/>
      <c r="G184" s="75"/>
      <c r="H184" s="75"/>
      <c r="I184" s="75"/>
      <c r="K184" s="74"/>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row>
    <row r="185" spans="1:38" x14ac:dyDescent="0.25">
      <c r="A185" s="75"/>
      <c r="B185" s="75"/>
      <c r="C185" s="78"/>
      <c r="D185" s="75"/>
      <c r="E185" s="75"/>
      <c r="F185" s="75"/>
      <c r="G185" s="75"/>
      <c r="H185" s="75"/>
      <c r="I185" s="75"/>
      <c r="K185" s="74"/>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row>
    <row r="186" spans="1:38" x14ac:dyDescent="0.25">
      <c r="A186" s="75"/>
      <c r="B186" s="75"/>
      <c r="C186" s="78"/>
      <c r="D186" s="75"/>
      <c r="E186" s="75"/>
      <c r="F186" s="75"/>
      <c r="G186" s="75"/>
      <c r="H186" s="75"/>
      <c r="I186" s="75"/>
      <c r="K186" s="74"/>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row>
    <row r="187" spans="1:38" x14ac:dyDescent="0.25">
      <c r="A187" s="75"/>
      <c r="B187" s="75"/>
      <c r="C187" s="78"/>
      <c r="D187" s="75"/>
      <c r="E187" s="75"/>
      <c r="F187" s="75"/>
      <c r="G187" s="75"/>
      <c r="H187" s="75"/>
      <c r="I187" s="75"/>
      <c r="K187" s="74"/>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row>
    <row r="188" spans="1:38" x14ac:dyDescent="0.25">
      <c r="A188" s="75"/>
      <c r="B188" s="75"/>
      <c r="C188" s="78"/>
      <c r="D188" s="75"/>
      <c r="E188" s="75"/>
      <c r="F188" s="75"/>
      <c r="G188" s="75"/>
      <c r="H188" s="75"/>
      <c r="I188" s="75"/>
      <c r="K188" s="74"/>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row>
    <row r="189" spans="1:38" x14ac:dyDescent="0.25">
      <c r="A189" s="75"/>
      <c r="B189" s="75"/>
      <c r="C189" s="78"/>
      <c r="D189" s="75"/>
      <c r="E189" s="75"/>
      <c r="F189" s="75"/>
      <c r="G189" s="75"/>
      <c r="H189" s="75"/>
      <c r="I189" s="75"/>
      <c r="K189" s="74"/>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row>
    <row r="190" spans="1:38" x14ac:dyDescent="0.25">
      <c r="A190" s="75"/>
      <c r="B190" s="75"/>
      <c r="C190" s="78"/>
      <c r="D190" s="75"/>
      <c r="E190" s="75"/>
      <c r="F190" s="75"/>
      <c r="G190" s="75"/>
      <c r="H190" s="75"/>
      <c r="I190" s="75"/>
      <c r="K190" s="74"/>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row>
    <row r="191" spans="1:38" x14ac:dyDescent="0.25">
      <c r="A191" s="75"/>
      <c r="B191" s="75"/>
      <c r="C191" s="78"/>
      <c r="D191" s="75"/>
      <c r="E191" s="75"/>
      <c r="F191" s="75"/>
      <c r="G191" s="75"/>
      <c r="H191" s="75"/>
      <c r="I191" s="75"/>
      <c r="K191" s="74"/>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row>
    <row r="192" spans="1:38" x14ac:dyDescent="0.25">
      <c r="A192" s="75"/>
      <c r="B192" s="75"/>
      <c r="C192" s="78"/>
      <c r="D192" s="75"/>
      <c r="E192" s="75"/>
      <c r="F192" s="75"/>
      <c r="G192" s="75"/>
      <c r="H192" s="75"/>
      <c r="I192" s="75"/>
      <c r="K192" s="74"/>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row>
    <row r="193" spans="1:38" x14ac:dyDescent="0.25">
      <c r="A193" s="75"/>
      <c r="B193" s="75"/>
      <c r="C193" s="78"/>
      <c r="D193" s="75"/>
      <c r="E193" s="75"/>
      <c r="F193" s="75"/>
      <c r="G193" s="75"/>
      <c r="H193" s="75"/>
      <c r="I193" s="75"/>
      <c r="K193" s="74"/>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row>
    <row r="194" spans="1:38" x14ac:dyDescent="0.25">
      <c r="A194" s="75"/>
      <c r="B194" s="75"/>
      <c r="C194" s="78"/>
      <c r="D194" s="75"/>
      <c r="E194" s="75"/>
      <c r="F194" s="75"/>
      <c r="G194" s="75"/>
      <c r="H194" s="75"/>
      <c r="I194" s="75"/>
      <c r="K194" s="74"/>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row>
    <row r="195" spans="1:38" x14ac:dyDescent="0.25">
      <c r="A195" s="75"/>
      <c r="B195" s="75"/>
      <c r="C195" s="78"/>
      <c r="D195" s="75"/>
      <c r="E195" s="75"/>
      <c r="F195" s="75"/>
      <c r="G195" s="75"/>
      <c r="H195" s="75"/>
      <c r="I195" s="75"/>
      <c r="K195" s="74"/>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row>
    <row r="196" spans="1:38" x14ac:dyDescent="0.25">
      <c r="A196" s="75"/>
      <c r="B196" s="75"/>
      <c r="C196" s="78"/>
      <c r="D196" s="75"/>
      <c r="E196" s="75"/>
      <c r="F196" s="75"/>
      <c r="G196" s="75"/>
      <c r="H196" s="75"/>
      <c r="I196" s="75"/>
      <c r="K196" s="74"/>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row>
    <row r="197" spans="1:38" x14ac:dyDescent="0.25">
      <c r="A197" s="75"/>
      <c r="B197" s="75"/>
      <c r="C197" s="78"/>
      <c r="D197" s="75"/>
      <c r="E197" s="75"/>
      <c r="F197" s="75"/>
      <c r="G197" s="75"/>
      <c r="H197" s="75"/>
      <c r="I197" s="75"/>
      <c r="K197" s="74"/>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row>
    <row r="198" spans="1:38" x14ac:dyDescent="0.25">
      <c r="A198" s="75"/>
      <c r="B198" s="75"/>
      <c r="C198" s="78"/>
      <c r="D198" s="75"/>
      <c r="E198" s="75"/>
      <c r="F198" s="75"/>
      <c r="G198" s="75"/>
      <c r="H198" s="75"/>
      <c r="I198" s="75"/>
      <c r="K198" s="74"/>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row>
    <row r="199" spans="1:38" x14ac:dyDescent="0.25">
      <c r="A199" s="75"/>
      <c r="B199" s="75"/>
      <c r="C199" s="78"/>
      <c r="D199" s="75"/>
      <c r="E199" s="75"/>
      <c r="F199" s="75"/>
      <c r="G199" s="75"/>
      <c r="H199" s="75"/>
      <c r="I199" s="75"/>
      <c r="K199" s="74"/>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row>
    <row r="200" spans="1:38" x14ac:dyDescent="0.25">
      <c r="A200" s="75"/>
      <c r="B200" s="75"/>
      <c r="C200" s="78"/>
      <c r="D200" s="75"/>
      <c r="E200" s="75"/>
      <c r="F200" s="75"/>
      <c r="G200" s="75"/>
      <c r="H200" s="75"/>
      <c r="I200" s="75"/>
      <c r="K200" s="74"/>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row>
    <row r="201" spans="1:38" x14ac:dyDescent="0.25">
      <c r="A201" s="75"/>
      <c r="B201" s="75"/>
      <c r="C201" s="78"/>
      <c r="D201" s="75"/>
      <c r="E201" s="75"/>
      <c r="F201" s="75"/>
      <c r="G201" s="75"/>
      <c r="H201" s="75"/>
      <c r="I201" s="75"/>
      <c r="K201" s="74"/>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row>
    <row r="202" spans="1:38" x14ac:dyDescent="0.25">
      <c r="A202" s="75"/>
      <c r="B202" s="75"/>
      <c r="C202" s="78"/>
      <c r="D202" s="75"/>
      <c r="E202" s="75"/>
      <c r="F202" s="75"/>
      <c r="G202" s="75"/>
      <c r="H202" s="75"/>
      <c r="I202" s="75"/>
      <c r="K202" s="74"/>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row>
    <row r="203" spans="1:38" x14ac:dyDescent="0.25">
      <c r="A203" s="75"/>
      <c r="B203" s="75"/>
      <c r="C203" s="78"/>
      <c r="D203" s="75"/>
      <c r="E203" s="75"/>
      <c r="F203" s="75"/>
      <c r="G203" s="75"/>
      <c r="H203" s="75"/>
      <c r="I203" s="75"/>
      <c r="K203" s="74"/>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row>
    <row r="204" spans="1:38" x14ac:dyDescent="0.25">
      <c r="A204" s="75"/>
      <c r="B204" s="75"/>
      <c r="C204" s="78"/>
      <c r="D204" s="75"/>
      <c r="E204" s="75"/>
      <c r="F204" s="75"/>
      <c r="G204" s="75"/>
      <c r="H204" s="75"/>
      <c r="I204" s="75"/>
      <c r="K204" s="74"/>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row>
    <row r="205" spans="1:38" x14ac:dyDescent="0.25">
      <c r="A205" s="75"/>
      <c r="B205" s="75"/>
      <c r="C205" s="78"/>
      <c r="D205" s="75"/>
      <c r="E205" s="75"/>
      <c r="F205" s="75"/>
      <c r="G205" s="75"/>
      <c r="H205" s="75"/>
      <c r="I205" s="75"/>
      <c r="K205" s="74"/>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row>
    <row r="206" spans="1:38" x14ac:dyDescent="0.25">
      <c r="A206" s="75"/>
      <c r="B206" s="75"/>
      <c r="C206" s="78"/>
      <c r="D206" s="75"/>
      <c r="E206" s="75"/>
      <c r="F206" s="75"/>
      <c r="G206" s="75"/>
      <c r="H206" s="75"/>
      <c r="I206" s="75"/>
      <c r="K206" s="74"/>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row>
    <row r="207" spans="1:38" x14ac:dyDescent="0.25">
      <c r="A207" s="75"/>
      <c r="B207" s="75"/>
      <c r="C207" s="78"/>
      <c r="D207" s="75"/>
      <c r="E207" s="75"/>
      <c r="F207" s="75"/>
      <c r="G207" s="75"/>
      <c r="H207" s="75"/>
      <c r="I207" s="75"/>
      <c r="K207" s="74"/>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row>
    <row r="208" spans="1:38" x14ac:dyDescent="0.25">
      <c r="A208" s="75"/>
      <c r="B208" s="75"/>
      <c r="C208" s="78"/>
      <c r="D208" s="75"/>
      <c r="E208" s="75"/>
      <c r="F208" s="75"/>
      <c r="G208" s="75"/>
      <c r="H208" s="75"/>
      <c r="I208" s="75"/>
      <c r="K208" s="74"/>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row>
    <row r="209" spans="1:38" x14ac:dyDescent="0.25">
      <c r="A209" s="75"/>
      <c r="B209" s="75"/>
      <c r="C209" s="78"/>
      <c r="D209" s="75"/>
      <c r="E209" s="75"/>
      <c r="F209" s="75"/>
      <c r="G209" s="75"/>
      <c r="H209" s="75"/>
      <c r="I209" s="75"/>
      <c r="K209" s="74"/>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row>
    <row r="210" spans="1:38" x14ac:dyDescent="0.25">
      <c r="A210" s="75"/>
      <c r="B210" s="75"/>
      <c r="C210" s="78"/>
      <c r="D210" s="75"/>
      <c r="E210" s="75"/>
      <c r="F210" s="75"/>
      <c r="G210" s="75"/>
      <c r="H210" s="75"/>
      <c r="I210" s="75"/>
      <c r="K210" s="74"/>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row>
    <row r="211" spans="1:38" x14ac:dyDescent="0.25">
      <c r="A211" s="75"/>
      <c r="B211" s="75"/>
      <c r="C211" s="78"/>
      <c r="D211" s="75"/>
      <c r="E211" s="75"/>
      <c r="F211" s="75"/>
      <c r="G211" s="75"/>
      <c r="H211" s="75"/>
      <c r="I211" s="75"/>
      <c r="K211" s="74"/>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row>
    <row r="212" spans="1:38" x14ac:dyDescent="0.25">
      <c r="A212" s="75"/>
      <c r="B212" s="75"/>
      <c r="C212" s="78"/>
      <c r="D212" s="75"/>
      <c r="E212" s="75"/>
      <c r="F212" s="75"/>
      <c r="G212" s="75"/>
      <c r="H212" s="75"/>
      <c r="I212" s="75"/>
      <c r="K212" s="74"/>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row>
    <row r="213" spans="1:38" x14ac:dyDescent="0.25">
      <c r="A213" s="75"/>
      <c r="B213" s="75"/>
      <c r="C213" s="78"/>
      <c r="D213" s="75"/>
      <c r="E213" s="75"/>
      <c r="F213" s="75"/>
      <c r="G213" s="75"/>
      <c r="H213" s="75"/>
      <c r="I213" s="75"/>
      <c r="K213" s="74"/>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row>
    <row r="214" spans="1:38" x14ac:dyDescent="0.25">
      <c r="A214" s="75"/>
      <c r="B214" s="75"/>
      <c r="C214" s="78"/>
      <c r="D214" s="75"/>
      <c r="E214" s="75"/>
      <c r="F214" s="75"/>
      <c r="G214" s="75"/>
      <c r="H214" s="75"/>
      <c r="I214" s="75"/>
      <c r="K214" s="74"/>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row>
    <row r="215" spans="1:38" x14ac:dyDescent="0.25">
      <c r="A215" s="75"/>
      <c r="B215" s="75"/>
      <c r="C215" s="78"/>
      <c r="D215" s="75"/>
      <c r="E215" s="75"/>
      <c r="F215" s="75"/>
      <c r="G215" s="75"/>
      <c r="H215" s="75"/>
      <c r="I215" s="75"/>
      <c r="K215" s="74"/>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row>
    <row r="216" spans="1:38" x14ac:dyDescent="0.25">
      <c r="A216" s="75"/>
      <c r="B216" s="75"/>
      <c r="C216" s="78"/>
      <c r="D216" s="75"/>
      <c r="E216" s="75"/>
      <c r="F216" s="75"/>
      <c r="G216" s="75"/>
      <c r="H216" s="75"/>
      <c r="I216" s="75"/>
      <c r="K216" s="74"/>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row>
    <row r="217" spans="1:38" x14ac:dyDescent="0.25">
      <c r="A217" s="75"/>
      <c r="B217" s="75"/>
      <c r="C217" s="78"/>
      <c r="D217" s="75"/>
      <c r="E217" s="75"/>
      <c r="F217" s="75"/>
      <c r="G217" s="75"/>
      <c r="H217" s="75"/>
      <c r="I217" s="75"/>
      <c r="K217" s="74"/>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row>
    <row r="218" spans="1:38" x14ac:dyDescent="0.25">
      <c r="A218" s="75"/>
      <c r="B218" s="75"/>
      <c r="C218" s="78"/>
      <c r="D218" s="75"/>
      <c r="E218" s="75"/>
      <c r="F218" s="75"/>
      <c r="G218" s="75"/>
      <c r="H218" s="75"/>
      <c r="I218" s="75"/>
      <c r="K218" s="74"/>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row>
    <row r="219" spans="1:38" x14ac:dyDescent="0.25">
      <c r="A219" s="75"/>
      <c r="B219" s="75"/>
      <c r="C219" s="78"/>
      <c r="D219" s="75"/>
      <c r="E219" s="75"/>
      <c r="F219" s="75"/>
      <c r="G219" s="75"/>
      <c r="H219" s="75"/>
      <c r="I219" s="75"/>
      <c r="K219" s="74"/>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row>
    <row r="220" spans="1:38" x14ac:dyDescent="0.25">
      <c r="A220" s="75"/>
      <c r="B220" s="75"/>
      <c r="C220" s="78"/>
      <c r="D220" s="75"/>
      <c r="E220" s="75"/>
      <c r="F220" s="75"/>
      <c r="G220" s="75"/>
      <c r="H220" s="75"/>
      <c r="I220" s="75"/>
      <c r="K220" s="74"/>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row>
    <row r="221" spans="1:38" x14ac:dyDescent="0.25">
      <c r="A221" s="75"/>
      <c r="B221" s="75"/>
      <c r="C221" s="78"/>
      <c r="D221" s="75"/>
      <c r="E221" s="75"/>
      <c r="F221" s="75"/>
      <c r="G221" s="75"/>
      <c r="H221" s="75"/>
      <c r="I221" s="75"/>
      <c r="K221" s="74"/>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row>
    <row r="222" spans="1:38" x14ac:dyDescent="0.25">
      <c r="A222" s="75"/>
      <c r="B222" s="75"/>
      <c r="C222" s="78"/>
      <c r="D222" s="75"/>
      <c r="E222" s="75"/>
      <c r="F222" s="75"/>
      <c r="G222" s="75"/>
      <c r="H222" s="75"/>
      <c r="I222" s="75"/>
      <c r="K222" s="74"/>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row>
    <row r="223" spans="1:38" x14ac:dyDescent="0.25">
      <c r="A223" s="75"/>
      <c r="B223" s="75"/>
      <c r="C223" s="78"/>
      <c r="D223" s="75"/>
      <c r="E223" s="75"/>
      <c r="F223" s="75"/>
      <c r="G223" s="75"/>
      <c r="H223" s="75"/>
      <c r="I223" s="75"/>
      <c r="K223" s="74"/>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row>
    <row r="224" spans="1:38" x14ac:dyDescent="0.25">
      <c r="A224" s="75"/>
      <c r="B224" s="75"/>
      <c r="C224" s="78"/>
      <c r="D224" s="75"/>
      <c r="E224" s="75"/>
      <c r="F224" s="75"/>
      <c r="G224" s="75"/>
      <c r="H224" s="75"/>
      <c r="I224" s="75"/>
      <c r="K224" s="74"/>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row>
    <row r="225" spans="1:38" x14ac:dyDescent="0.25">
      <c r="A225" s="75"/>
      <c r="B225" s="75"/>
      <c r="C225" s="78"/>
      <c r="D225" s="75"/>
      <c r="E225" s="75"/>
      <c r="F225" s="75"/>
      <c r="G225" s="75"/>
      <c r="H225" s="75"/>
      <c r="I225" s="75"/>
      <c r="K225" s="74"/>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row>
    <row r="226" spans="1:38" x14ac:dyDescent="0.25">
      <c r="A226" s="75"/>
      <c r="B226" s="75"/>
      <c r="C226" s="78"/>
      <c r="D226" s="75"/>
      <c r="E226" s="75"/>
      <c r="F226" s="75"/>
      <c r="G226" s="75"/>
      <c r="H226" s="75"/>
      <c r="I226" s="75"/>
      <c r="K226" s="74"/>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row>
    <row r="227" spans="1:38" x14ac:dyDescent="0.25">
      <c r="A227" s="75"/>
      <c r="B227" s="75"/>
      <c r="C227" s="78"/>
      <c r="D227" s="75"/>
      <c r="E227" s="75"/>
      <c r="F227" s="75"/>
      <c r="G227" s="75"/>
      <c r="H227" s="75"/>
      <c r="I227" s="75"/>
      <c r="K227" s="74"/>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row>
    <row r="228" spans="1:38" x14ac:dyDescent="0.25">
      <c r="A228" s="75"/>
      <c r="B228" s="75"/>
      <c r="C228" s="78"/>
      <c r="D228" s="75"/>
      <c r="E228" s="75"/>
      <c r="F228" s="75"/>
      <c r="G228" s="75"/>
      <c r="H228" s="75"/>
      <c r="I228" s="75"/>
      <c r="K228" s="74"/>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row>
    <row r="229" spans="1:38" x14ac:dyDescent="0.25">
      <c r="A229" s="75"/>
      <c r="B229" s="75"/>
      <c r="C229" s="78"/>
      <c r="D229" s="75"/>
      <c r="E229" s="75"/>
      <c r="F229" s="75"/>
      <c r="G229" s="75"/>
      <c r="H229" s="75"/>
      <c r="I229" s="75"/>
      <c r="K229" s="74"/>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row>
    <row r="230" spans="1:38" x14ac:dyDescent="0.25">
      <c r="A230" s="75"/>
      <c r="B230" s="75"/>
      <c r="C230" s="78"/>
      <c r="D230" s="75"/>
      <c r="E230" s="75"/>
      <c r="F230" s="75"/>
      <c r="G230" s="75"/>
      <c r="H230" s="75"/>
      <c r="I230" s="75"/>
      <c r="K230" s="74"/>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row>
    <row r="231" spans="1:38" x14ac:dyDescent="0.25">
      <c r="A231" s="75"/>
      <c r="B231" s="75"/>
      <c r="C231" s="78"/>
      <c r="D231" s="75"/>
      <c r="E231" s="75"/>
      <c r="F231" s="75"/>
      <c r="G231" s="75"/>
      <c r="H231" s="75"/>
      <c r="I231" s="75"/>
      <c r="K231" s="74"/>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row>
    <row r="232" spans="1:38" x14ac:dyDescent="0.25">
      <c r="A232" s="75"/>
      <c r="B232" s="75"/>
      <c r="C232" s="78"/>
      <c r="D232" s="75"/>
      <c r="E232" s="75"/>
      <c r="F232" s="75"/>
      <c r="G232" s="75"/>
      <c r="H232" s="75"/>
      <c r="I232" s="75"/>
      <c r="K232" s="74"/>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row>
    <row r="233" spans="1:38" x14ac:dyDescent="0.25">
      <c r="A233" s="75"/>
      <c r="B233" s="75"/>
      <c r="C233" s="78"/>
      <c r="D233" s="75"/>
      <c r="E233" s="75"/>
      <c r="F233" s="75"/>
      <c r="G233" s="75"/>
      <c r="H233" s="75"/>
      <c r="I233" s="75"/>
      <c r="K233" s="74"/>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row>
    <row r="234" spans="1:38" x14ac:dyDescent="0.25">
      <c r="A234" s="75"/>
      <c r="B234" s="75"/>
      <c r="C234" s="78"/>
      <c r="D234" s="75"/>
      <c r="E234" s="75"/>
      <c r="F234" s="75"/>
      <c r="G234" s="75"/>
      <c r="H234" s="75"/>
      <c r="I234" s="75"/>
      <c r="K234" s="74"/>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row>
    <row r="235" spans="1:38" x14ac:dyDescent="0.25">
      <c r="A235" s="75"/>
      <c r="B235" s="75"/>
      <c r="C235" s="78"/>
      <c r="D235" s="75"/>
      <c r="E235" s="75"/>
      <c r="F235" s="75"/>
      <c r="G235" s="75"/>
      <c r="H235" s="75"/>
      <c r="I235" s="75"/>
      <c r="K235" s="74"/>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row>
    <row r="236" spans="1:38" x14ac:dyDescent="0.25">
      <c r="A236" s="75"/>
      <c r="B236" s="75"/>
      <c r="C236" s="78"/>
      <c r="D236" s="75"/>
      <c r="E236" s="75"/>
      <c r="F236" s="75"/>
      <c r="G236" s="75"/>
      <c r="H236" s="75"/>
      <c r="I236" s="75"/>
      <c r="K236" s="74"/>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row>
    <row r="237" spans="1:38" x14ac:dyDescent="0.25">
      <c r="A237" s="75"/>
      <c r="B237" s="75"/>
      <c r="C237" s="78"/>
      <c r="D237" s="75"/>
      <c r="E237" s="75"/>
      <c r="F237" s="75"/>
      <c r="G237" s="75"/>
      <c r="H237" s="75"/>
      <c r="I237" s="75"/>
      <c r="K237" s="74"/>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row>
    <row r="238" spans="1:38" x14ac:dyDescent="0.25">
      <c r="A238" s="75"/>
      <c r="B238" s="75"/>
      <c r="C238" s="78"/>
      <c r="D238" s="75"/>
      <c r="E238" s="75"/>
      <c r="F238" s="75"/>
      <c r="G238" s="75"/>
      <c r="H238" s="75"/>
      <c r="I238" s="75"/>
      <c r="K238" s="74"/>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row>
    <row r="239" spans="1:38" x14ac:dyDescent="0.25">
      <c r="A239" s="75"/>
      <c r="B239" s="75"/>
      <c r="C239" s="78"/>
      <c r="D239" s="75"/>
      <c r="E239" s="75"/>
      <c r="F239" s="75"/>
      <c r="G239" s="75"/>
      <c r="H239" s="75"/>
      <c r="I239" s="75"/>
      <c r="K239" s="74"/>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row>
    <row r="240" spans="1:38" x14ac:dyDescent="0.25">
      <c r="A240" s="75"/>
      <c r="B240" s="75"/>
      <c r="C240" s="78"/>
      <c r="D240" s="75"/>
      <c r="E240" s="75"/>
      <c r="F240" s="75"/>
      <c r="G240" s="75"/>
      <c r="H240" s="75"/>
      <c r="I240" s="75"/>
      <c r="K240" s="74"/>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row>
    <row r="241" spans="1:38" x14ac:dyDescent="0.25">
      <c r="A241" s="75"/>
      <c r="B241" s="75"/>
      <c r="C241" s="78"/>
      <c r="D241" s="75"/>
      <c r="E241" s="75"/>
      <c r="F241" s="75"/>
      <c r="G241" s="75"/>
      <c r="H241" s="75"/>
      <c r="I241" s="75"/>
      <c r="K241" s="74"/>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row>
    <row r="242" spans="1:38" x14ac:dyDescent="0.25">
      <c r="A242" s="75"/>
      <c r="B242" s="75"/>
      <c r="C242" s="78"/>
      <c r="D242" s="75"/>
      <c r="E242" s="75"/>
      <c r="F242" s="75"/>
      <c r="G242" s="75"/>
      <c r="H242" s="75"/>
      <c r="I242" s="75"/>
      <c r="K242" s="74"/>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row>
    <row r="243" spans="1:38" x14ac:dyDescent="0.25">
      <c r="A243" s="75"/>
      <c r="B243" s="75"/>
      <c r="C243" s="78"/>
      <c r="D243" s="75"/>
      <c r="E243" s="75"/>
      <c r="F243" s="75"/>
      <c r="G243" s="75"/>
      <c r="H243" s="75"/>
      <c r="I243" s="75"/>
      <c r="K243" s="74"/>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row>
    <row r="244" spans="1:38" x14ac:dyDescent="0.25">
      <c r="A244" s="75"/>
      <c r="B244" s="75"/>
      <c r="C244" s="78"/>
      <c r="D244" s="75"/>
      <c r="E244" s="75"/>
      <c r="F244" s="75"/>
      <c r="G244" s="75"/>
      <c r="H244" s="75"/>
      <c r="I244" s="75"/>
      <c r="K244" s="74"/>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row>
    <row r="245" spans="1:38" x14ac:dyDescent="0.25">
      <c r="A245" s="75"/>
      <c r="B245" s="75"/>
      <c r="C245" s="78"/>
      <c r="D245" s="75"/>
      <c r="E245" s="75"/>
      <c r="F245" s="75"/>
      <c r="G245" s="75"/>
      <c r="H245" s="75"/>
      <c r="I245" s="75"/>
      <c r="K245" s="74"/>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row>
    <row r="246" spans="1:38" x14ac:dyDescent="0.25">
      <c r="A246" s="75"/>
      <c r="B246" s="75"/>
      <c r="C246" s="78"/>
      <c r="D246" s="75"/>
      <c r="E246" s="75"/>
      <c r="F246" s="75"/>
      <c r="G246" s="75"/>
      <c r="H246" s="75"/>
      <c r="I246" s="75"/>
      <c r="K246" s="74"/>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row>
    <row r="247" spans="1:38" x14ac:dyDescent="0.25">
      <c r="A247" s="75"/>
      <c r="B247" s="75"/>
      <c r="C247" s="78"/>
      <c r="D247" s="75"/>
      <c r="E247" s="75"/>
      <c r="F247" s="75"/>
      <c r="G247" s="75"/>
      <c r="H247" s="75"/>
      <c r="I247" s="75"/>
      <c r="K247" s="74"/>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row>
    <row r="248" spans="1:38" x14ac:dyDescent="0.25">
      <c r="A248" s="75"/>
      <c r="B248" s="75"/>
      <c r="C248" s="78"/>
      <c r="D248" s="75"/>
      <c r="E248" s="75"/>
      <c r="F248" s="75"/>
      <c r="G248" s="75"/>
      <c r="H248" s="75"/>
      <c r="I248" s="75"/>
      <c r="K248" s="74"/>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row>
    <row r="249" spans="1:38" x14ac:dyDescent="0.25">
      <c r="A249" s="75"/>
      <c r="B249" s="75"/>
      <c r="C249" s="78"/>
      <c r="D249" s="75"/>
      <c r="E249" s="75"/>
      <c r="F249" s="75"/>
      <c r="G249" s="75"/>
      <c r="H249" s="75"/>
      <c r="I249" s="75"/>
      <c r="K249" s="74"/>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row>
    <row r="250" spans="1:38" x14ac:dyDescent="0.25">
      <c r="A250" s="75"/>
      <c r="B250" s="75"/>
      <c r="C250" s="78"/>
      <c r="D250" s="75"/>
      <c r="E250" s="75"/>
      <c r="F250" s="75"/>
      <c r="G250" s="75"/>
      <c r="H250" s="75"/>
      <c r="I250" s="75"/>
      <c r="K250" s="74"/>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row>
    <row r="251" spans="1:38" x14ac:dyDescent="0.25">
      <c r="A251" s="75"/>
      <c r="B251" s="75"/>
      <c r="C251" s="78"/>
      <c r="D251" s="75"/>
      <c r="E251" s="75"/>
      <c r="F251" s="75"/>
      <c r="G251" s="75"/>
      <c r="H251" s="75"/>
      <c r="I251" s="75"/>
      <c r="K251" s="74"/>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row>
    <row r="252" spans="1:38" x14ac:dyDescent="0.25">
      <c r="A252" s="75"/>
      <c r="B252" s="75"/>
      <c r="C252" s="78"/>
      <c r="D252" s="75"/>
      <c r="E252" s="75"/>
      <c r="F252" s="75"/>
      <c r="G252" s="75"/>
      <c r="H252" s="75"/>
      <c r="I252" s="75"/>
      <c r="K252" s="74"/>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row>
    <row r="253" spans="1:38" x14ac:dyDescent="0.25">
      <c r="A253" s="75"/>
      <c r="B253" s="75"/>
      <c r="C253" s="78"/>
      <c r="D253" s="75"/>
      <c r="E253" s="75"/>
      <c r="F253" s="75"/>
      <c r="G253" s="75"/>
      <c r="H253" s="75"/>
      <c r="I253" s="75"/>
      <c r="K253" s="74"/>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row>
    <row r="254" spans="1:38" x14ac:dyDescent="0.25">
      <c r="A254" s="75"/>
      <c r="B254" s="75"/>
      <c r="C254" s="78"/>
      <c r="D254" s="75"/>
      <c r="E254" s="75"/>
      <c r="F254" s="75"/>
      <c r="G254" s="75"/>
      <c r="H254" s="75"/>
      <c r="I254" s="75"/>
      <c r="K254" s="74"/>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row>
    <row r="255" spans="1:38" x14ac:dyDescent="0.25">
      <c r="A255" s="75"/>
      <c r="B255" s="75"/>
      <c r="C255" s="78"/>
      <c r="D255" s="75"/>
      <c r="E255" s="75"/>
      <c r="F255" s="75"/>
      <c r="G255" s="75"/>
      <c r="H255" s="75"/>
      <c r="I255" s="75"/>
      <c r="K255" s="74"/>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row>
    <row r="256" spans="1:38" x14ac:dyDescent="0.25">
      <c r="A256" s="75"/>
      <c r="B256" s="75"/>
      <c r="C256" s="78"/>
      <c r="D256" s="75"/>
      <c r="E256" s="75"/>
      <c r="F256" s="75"/>
      <c r="G256" s="75"/>
      <c r="H256" s="75"/>
      <c r="I256" s="75"/>
      <c r="K256" s="74"/>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row>
    <row r="257" spans="1:38" x14ac:dyDescent="0.25">
      <c r="A257" s="75"/>
      <c r="B257" s="75"/>
      <c r="C257" s="78"/>
      <c r="D257" s="75"/>
      <c r="E257" s="75"/>
      <c r="F257" s="75"/>
      <c r="G257" s="75"/>
      <c r="H257" s="75"/>
      <c r="I257" s="75"/>
      <c r="K257" s="74"/>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row>
    <row r="258" spans="1:38" x14ac:dyDescent="0.25">
      <c r="A258" s="75"/>
      <c r="B258" s="75"/>
      <c r="C258" s="78"/>
      <c r="D258" s="75"/>
      <c r="E258" s="75"/>
      <c r="F258" s="75"/>
      <c r="G258" s="75"/>
      <c r="H258" s="75"/>
      <c r="I258" s="75"/>
      <c r="K258" s="74"/>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row>
    <row r="259" spans="1:38" x14ac:dyDescent="0.25">
      <c r="A259" s="75"/>
      <c r="B259" s="75"/>
      <c r="C259" s="78"/>
      <c r="D259" s="75"/>
      <c r="E259" s="75"/>
      <c r="F259" s="75"/>
      <c r="G259" s="75"/>
      <c r="H259" s="75"/>
      <c r="I259" s="75"/>
      <c r="K259" s="74"/>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row>
    <row r="260" spans="1:38" x14ac:dyDescent="0.25">
      <c r="A260" s="75"/>
      <c r="B260" s="75"/>
      <c r="C260" s="78"/>
      <c r="D260" s="75"/>
      <c r="E260" s="75"/>
      <c r="F260" s="75"/>
      <c r="G260" s="75"/>
      <c r="H260" s="75"/>
      <c r="I260" s="75"/>
      <c r="K260" s="74"/>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row>
    <row r="261" spans="1:38" x14ac:dyDescent="0.25">
      <c r="A261" s="75"/>
      <c r="B261" s="75"/>
      <c r="C261" s="78"/>
      <c r="D261" s="75"/>
      <c r="E261" s="75"/>
      <c r="F261" s="75"/>
      <c r="G261" s="75"/>
      <c r="H261" s="75"/>
      <c r="I261" s="75"/>
      <c r="K261" s="74"/>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row>
    <row r="262" spans="1:38" x14ac:dyDescent="0.25">
      <c r="A262" s="75"/>
      <c r="B262" s="75"/>
      <c r="C262" s="78"/>
      <c r="D262" s="75"/>
      <c r="E262" s="75"/>
      <c r="F262" s="75"/>
      <c r="G262" s="75"/>
      <c r="H262" s="75"/>
      <c r="I262" s="75"/>
      <c r="K262" s="74"/>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row>
    <row r="263" spans="1:38" x14ac:dyDescent="0.25">
      <c r="A263" s="75"/>
      <c r="B263" s="75"/>
      <c r="C263" s="78"/>
      <c r="D263" s="75"/>
      <c r="E263" s="75"/>
      <c r="F263" s="75"/>
      <c r="G263" s="75"/>
      <c r="H263" s="75"/>
      <c r="I263" s="75"/>
      <c r="K263" s="74"/>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row>
    <row r="264" spans="1:38" x14ac:dyDescent="0.25">
      <c r="A264" s="75"/>
      <c r="B264" s="75"/>
      <c r="C264" s="78"/>
      <c r="D264" s="75"/>
      <c r="E264" s="75"/>
      <c r="F264" s="75"/>
      <c r="G264" s="75"/>
      <c r="H264" s="75"/>
      <c r="I264" s="75"/>
      <c r="K264" s="74"/>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row>
    <row r="265" spans="1:38" x14ac:dyDescent="0.25">
      <c r="A265" s="75"/>
      <c r="B265" s="75"/>
      <c r="C265" s="78"/>
      <c r="D265" s="75"/>
      <c r="E265" s="75"/>
      <c r="F265" s="75"/>
      <c r="G265" s="75"/>
      <c r="H265" s="75"/>
      <c r="I265" s="75"/>
      <c r="K265" s="74"/>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row>
    <row r="266" spans="1:38" x14ac:dyDescent="0.25">
      <c r="A266" s="75"/>
      <c r="B266" s="75"/>
      <c r="C266" s="78"/>
      <c r="D266" s="75"/>
      <c r="E266" s="75"/>
      <c r="F266" s="75"/>
      <c r="G266" s="75"/>
      <c r="H266" s="75"/>
      <c r="I266" s="75"/>
      <c r="K266" s="74"/>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row>
    <row r="267" spans="1:38" x14ac:dyDescent="0.25">
      <c r="A267" s="75"/>
      <c r="B267" s="75"/>
      <c r="C267" s="78"/>
      <c r="D267" s="75"/>
      <c r="E267" s="75"/>
      <c r="F267" s="75"/>
      <c r="G267" s="75"/>
      <c r="H267" s="75"/>
      <c r="I267" s="75"/>
      <c r="K267" s="74"/>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row>
    <row r="268" spans="1:38" x14ac:dyDescent="0.25">
      <c r="A268" s="75"/>
      <c r="B268" s="75"/>
      <c r="C268" s="78"/>
      <c r="D268" s="75"/>
      <c r="E268" s="75"/>
      <c r="F268" s="75"/>
      <c r="G268" s="75"/>
      <c r="H268" s="75"/>
      <c r="I268" s="75"/>
      <c r="K268" s="74"/>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row>
    <row r="269" spans="1:38" x14ac:dyDescent="0.25">
      <c r="A269" s="75"/>
      <c r="B269" s="75"/>
      <c r="C269" s="78"/>
      <c r="D269" s="75"/>
      <c r="E269" s="75"/>
      <c r="F269" s="75"/>
      <c r="G269" s="75"/>
      <c r="H269" s="75"/>
      <c r="I269" s="75"/>
      <c r="K269" s="74"/>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row>
    <row r="270" spans="1:38" x14ac:dyDescent="0.25">
      <c r="A270" s="75"/>
      <c r="B270" s="75"/>
      <c r="C270" s="78"/>
      <c r="D270" s="75"/>
      <c r="E270" s="75"/>
      <c r="F270" s="75"/>
      <c r="G270" s="75"/>
      <c r="H270" s="75"/>
      <c r="I270" s="75"/>
      <c r="K270" s="74"/>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row>
    <row r="271" spans="1:38" x14ac:dyDescent="0.25">
      <c r="A271" s="75"/>
      <c r="B271" s="75"/>
      <c r="C271" s="78"/>
      <c r="D271" s="75"/>
      <c r="E271" s="75"/>
      <c r="F271" s="75"/>
      <c r="G271" s="75"/>
      <c r="H271" s="75"/>
      <c r="I271" s="75"/>
      <c r="K271" s="74"/>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row>
    <row r="272" spans="1:38" x14ac:dyDescent="0.25">
      <c r="A272" s="75"/>
      <c r="B272" s="75"/>
      <c r="C272" s="78"/>
      <c r="D272" s="75"/>
      <c r="E272" s="75"/>
      <c r="F272" s="75"/>
      <c r="G272" s="75"/>
      <c r="H272" s="75"/>
      <c r="I272" s="75"/>
      <c r="K272" s="74"/>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row>
    <row r="273" spans="1:38" x14ac:dyDescent="0.25">
      <c r="A273" s="75"/>
      <c r="B273" s="75"/>
      <c r="C273" s="78"/>
      <c r="D273" s="75"/>
      <c r="E273" s="75"/>
      <c r="F273" s="75"/>
      <c r="G273" s="75"/>
      <c r="H273" s="75"/>
      <c r="I273" s="75"/>
      <c r="K273" s="74"/>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row>
    <row r="274" spans="1:38" x14ac:dyDescent="0.25">
      <c r="A274" s="75"/>
      <c r="B274" s="75"/>
      <c r="C274" s="78"/>
      <c r="D274" s="75"/>
      <c r="E274" s="75"/>
      <c r="F274" s="75"/>
      <c r="G274" s="75"/>
      <c r="H274" s="75"/>
      <c r="I274" s="75"/>
      <c r="K274" s="74"/>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row>
    <row r="275" spans="1:38" x14ac:dyDescent="0.25">
      <c r="A275" s="75"/>
      <c r="B275" s="75"/>
      <c r="C275" s="78"/>
      <c r="D275" s="75"/>
      <c r="E275" s="75"/>
      <c r="F275" s="75"/>
      <c r="G275" s="75"/>
      <c r="H275" s="75"/>
      <c r="I275" s="75"/>
      <c r="K275" s="74"/>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row>
    <row r="276" spans="1:38" x14ac:dyDescent="0.25">
      <c r="A276" s="75"/>
      <c r="B276" s="75"/>
      <c r="C276" s="78"/>
      <c r="D276" s="75"/>
      <c r="E276" s="75"/>
      <c r="F276" s="75"/>
      <c r="G276" s="75"/>
      <c r="H276" s="75"/>
      <c r="I276" s="75"/>
      <c r="K276" s="74"/>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row>
    <row r="277" spans="1:38" x14ac:dyDescent="0.25">
      <c r="A277" s="75"/>
      <c r="B277" s="75"/>
      <c r="C277" s="78"/>
      <c r="D277" s="75"/>
      <c r="E277" s="75"/>
      <c r="F277" s="75"/>
      <c r="G277" s="75"/>
      <c r="H277" s="75"/>
      <c r="I277" s="75"/>
      <c r="K277" s="74"/>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row>
    <row r="278" spans="1:38" x14ac:dyDescent="0.25">
      <c r="A278" s="75"/>
      <c r="B278" s="75"/>
      <c r="C278" s="78"/>
      <c r="D278" s="75"/>
      <c r="E278" s="75"/>
      <c r="F278" s="75"/>
      <c r="G278" s="75"/>
      <c r="H278" s="75"/>
      <c r="I278" s="75"/>
      <c r="K278" s="74"/>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row>
    <row r="279" spans="1:38" x14ac:dyDescent="0.25">
      <c r="A279" s="75"/>
      <c r="B279" s="75"/>
      <c r="C279" s="78"/>
      <c r="D279" s="75"/>
      <c r="E279" s="75"/>
      <c r="F279" s="75"/>
      <c r="G279" s="75"/>
      <c r="H279" s="75"/>
      <c r="I279" s="75"/>
      <c r="K279" s="74"/>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row>
    <row r="280" spans="1:38" x14ac:dyDescent="0.25">
      <c r="A280" s="75"/>
      <c r="B280" s="75"/>
      <c r="C280" s="78"/>
      <c r="D280" s="75"/>
      <c r="E280" s="75"/>
      <c r="F280" s="75"/>
      <c r="G280" s="75"/>
      <c r="H280" s="75"/>
      <c r="I280" s="75"/>
      <c r="K280" s="74"/>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row>
    <row r="281" spans="1:38" x14ac:dyDescent="0.25">
      <c r="A281" s="75"/>
      <c r="B281" s="75"/>
      <c r="C281" s="78"/>
      <c r="D281" s="75"/>
      <c r="E281" s="75"/>
      <c r="F281" s="75"/>
      <c r="G281" s="75"/>
      <c r="H281" s="75"/>
      <c r="I281" s="75"/>
      <c r="K281" s="74"/>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row>
    <row r="282" spans="1:38" x14ac:dyDescent="0.25">
      <c r="A282" s="75"/>
      <c r="B282" s="75"/>
      <c r="C282" s="78"/>
      <c r="D282" s="75"/>
      <c r="E282" s="75"/>
      <c r="F282" s="75"/>
      <c r="G282" s="75"/>
      <c r="H282" s="75"/>
      <c r="I282" s="75"/>
      <c r="K282" s="74"/>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row>
    <row r="283" spans="1:38" x14ac:dyDescent="0.25">
      <c r="A283" s="75"/>
      <c r="B283" s="75"/>
      <c r="C283" s="78"/>
      <c r="D283" s="75"/>
      <c r="E283" s="75"/>
      <c r="F283" s="75"/>
      <c r="G283" s="75"/>
      <c r="H283" s="75"/>
      <c r="I283" s="75"/>
      <c r="K283" s="74"/>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row>
    <row r="284" spans="1:38" x14ac:dyDescent="0.25">
      <c r="A284" s="75"/>
      <c r="B284" s="75"/>
      <c r="C284" s="78"/>
      <c r="D284" s="75"/>
      <c r="E284" s="75"/>
      <c r="F284" s="75"/>
      <c r="G284" s="75"/>
      <c r="H284" s="75"/>
      <c r="I284" s="75"/>
      <c r="K284" s="74"/>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row>
    <row r="285" spans="1:38" x14ac:dyDescent="0.25">
      <c r="A285" s="75"/>
      <c r="B285" s="75"/>
      <c r="C285" s="78"/>
      <c r="D285" s="75"/>
      <c r="E285" s="75"/>
      <c r="F285" s="75"/>
      <c r="G285" s="75"/>
      <c r="H285" s="75"/>
      <c r="I285" s="75"/>
      <c r="K285" s="74"/>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row>
    <row r="286" spans="1:38" x14ac:dyDescent="0.25">
      <c r="A286" s="75"/>
      <c r="B286" s="75"/>
      <c r="C286" s="78"/>
      <c r="D286" s="75"/>
      <c r="E286" s="75"/>
      <c r="F286" s="75"/>
      <c r="G286" s="75"/>
      <c r="H286" s="75"/>
      <c r="I286" s="75"/>
      <c r="K286" s="74"/>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row>
    <row r="287" spans="1:38" x14ac:dyDescent="0.25">
      <c r="A287" s="75"/>
      <c r="B287" s="75"/>
      <c r="C287" s="78"/>
      <c r="D287" s="75"/>
      <c r="E287" s="75"/>
      <c r="F287" s="75"/>
      <c r="G287" s="75"/>
      <c r="H287" s="75"/>
      <c r="I287" s="75"/>
      <c r="K287" s="74"/>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row>
    <row r="288" spans="1:38" x14ac:dyDescent="0.25">
      <c r="A288" s="75"/>
      <c r="B288" s="75"/>
      <c r="C288" s="78"/>
      <c r="D288" s="75"/>
      <c r="E288" s="75"/>
      <c r="F288" s="75"/>
      <c r="G288" s="75"/>
      <c r="H288" s="75"/>
      <c r="I288" s="75"/>
      <c r="K288" s="74"/>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row>
    <row r="289" spans="1:38" x14ac:dyDescent="0.25">
      <c r="A289" s="75"/>
      <c r="B289" s="75"/>
      <c r="C289" s="78"/>
      <c r="D289" s="75"/>
      <c r="E289" s="75"/>
      <c r="F289" s="75"/>
      <c r="G289" s="75"/>
      <c r="H289" s="75"/>
      <c r="I289" s="75"/>
      <c r="K289" s="74"/>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row>
    <row r="290" spans="1:38" x14ac:dyDescent="0.25">
      <c r="A290" s="75"/>
      <c r="B290" s="75"/>
      <c r="C290" s="78"/>
      <c r="D290" s="75"/>
      <c r="E290" s="75"/>
      <c r="F290" s="75"/>
      <c r="G290" s="75"/>
      <c r="H290" s="75"/>
      <c r="I290" s="75"/>
      <c r="K290" s="74"/>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row>
    <row r="291" spans="1:38" x14ac:dyDescent="0.25">
      <c r="A291" s="75"/>
      <c r="B291" s="75"/>
      <c r="C291" s="78"/>
      <c r="D291" s="75"/>
      <c r="E291" s="75"/>
      <c r="F291" s="75"/>
      <c r="G291" s="75"/>
      <c r="H291" s="75"/>
      <c r="I291" s="75"/>
      <c r="K291" s="74"/>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row>
    <row r="292" spans="1:38" x14ac:dyDescent="0.25">
      <c r="A292" s="75"/>
      <c r="B292" s="75"/>
      <c r="C292" s="78"/>
      <c r="D292" s="75"/>
      <c r="E292" s="75"/>
      <c r="F292" s="75"/>
      <c r="G292" s="75"/>
      <c r="H292" s="75"/>
      <c r="I292" s="75"/>
      <c r="K292" s="74"/>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row>
    <row r="293" spans="1:38" x14ac:dyDescent="0.25">
      <c r="A293" s="75"/>
      <c r="B293" s="75"/>
      <c r="C293" s="78"/>
      <c r="D293" s="75"/>
      <c r="E293" s="75"/>
      <c r="F293" s="75"/>
      <c r="G293" s="75"/>
      <c r="H293" s="75"/>
      <c r="I293" s="75"/>
      <c r="K293" s="74"/>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row>
    <row r="294" spans="1:38" x14ac:dyDescent="0.25">
      <c r="A294" s="75"/>
      <c r="B294" s="75"/>
      <c r="C294" s="78"/>
      <c r="D294" s="75"/>
      <c r="E294" s="75"/>
      <c r="F294" s="75"/>
      <c r="G294" s="75"/>
      <c r="H294" s="75"/>
      <c r="I294" s="75"/>
      <c r="K294" s="74"/>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row>
    <row r="295" spans="1:38" x14ac:dyDescent="0.25">
      <c r="A295" s="75"/>
      <c r="B295" s="75"/>
      <c r="C295" s="78"/>
      <c r="D295" s="75"/>
      <c r="E295" s="75"/>
      <c r="F295" s="75"/>
      <c r="G295" s="75"/>
      <c r="H295" s="75"/>
      <c r="I295" s="75"/>
      <c r="K295" s="74"/>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row>
    <row r="296" spans="1:38" x14ac:dyDescent="0.25">
      <c r="A296" s="75"/>
      <c r="B296" s="75"/>
      <c r="C296" s="78"/>
      <c r="D296" s="75"/>
      <c r="E296" s="75"/>
      <c r="F296" s="75"/>
      <c r="G296" s="75"/>
      <c r="H296" s="75"/>
      <c r="I296" s="75"/>
      <c r="K296" s="74"/>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row>
    <row r="297" spans="1:38" x14ac:dyDescent="0.25">
      <c r="A297" s="75"/>
      <c r="B297" s="75"/>
      <c r="C297" s="78"/>
      <c r="D297" s="75"/>
      <c r="E297" s="75"/>
      <c r="F297" s="75"/>
      <c r="G297" s="75"/>
      <c r="H297" s="75"/>
      <c r="I297" s="75"/>
      <c r="K297" s="74"/>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row>
    <row r="298" spans="1:38" x14ac:dyDescent="0.25">
      <c r="A298" s="75"/>
      <c r="B298" s="75"/>
      <c r="C298" s="78"/>
      <c r="D298" s="75"/>
      <c r="E298" s="75"/>
      <c r="F298" s="75"/>
      <c r="G298" s="75"/>
      <c r="H298" s="75"/>
      <c r="I298" s="75"/>
      <c r="K298" s="74"/>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row>
    <row r="299" spans="1:38" x14ac:dyDescent="0.25">
      <c r="A299" s="75"/>
      <c r="B299" s="75"/>
      <c r="C299" s="78"/>
      <c r="D299" s="75"/>
      <c r="E299" s="75"/>
      <c r="F299" s="75"/>
      <c r="G299" s="75"/>
      <c r="H299" s="75"/>
      <c r="I299" s="75"/>
      <c r="K299" s="74"/>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row>
    <row r="300" spans="1:38" x14ac:dyDescent="0.25">
      <c r="A300" s="75"/>
      <c r="B300" s="75"/>
      <c r="C300" s="78"/>
      <c r="D300" s="75"/>
      <c r="E300" s="75"/>
      <c r="F300" s="75"/>
      <c r="G300" s="75"/>
      <c r="H300" s="75"/>
      <c r="I300" s="75"/>
      <c r="K300" s="74"/>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row>
    <row r="301" spans="1:38" x14ac:dyDescent="0.25">
      <c r="A301" s="75"/>
      <c r="B301" s="75"/>
      <c r="C301" s="78"/>
      <c r="D301" s="75"/>
      <c r="E301" s="75"/>
      <c r="F301" s="75"/>
      <c r="G301" s="75"/>
      <c r="H301" s="75"/>
      <c r="I301" s="75"/>
      <c r="K301" s="74"/>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row>
    <row r="302" spans="1:38" x14ac:dyDescent="0.25">
      <c r="A302" s="75"/>
      <c r="B302" s="75"/>
      <c r="C302" s="78"/>
      <c r="D302" s="75"/>
      <c r="E302" s="75"/>
      <c r="F302" s="75"/>
      <c r="G302" s="75"/>
      <c r="H302" s="75"/>
      <c r="I302" s="75"/>
      <c r="K302" s="74"/>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row>
    <row r="303" spans="1:38" x14ac:dyDescent="0.25">
      <c r="A303" s="75"/>
      <c r="B303" s="75"/>
      <c r="C303" s="78"/>
      <c r="D303" s="75"/>
      <c r="E303" s="75"/>
      <c r="F303" s="75"/>
      <c r="G303" s="75"/>
      <c r="H303" s="75"/>
      <c r="I303" s="75"/>
      <c r="K303" s="74"/>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row>
    <row r="304" spans="1:38" x14ac:dyDescent="0.25">
      <c r="A304" s="75"/>
      <c r="B304" s="75"/>
      <c r="C304" s="78"/>
      <c r="D304" s="75"/>
      <c r="E304" s="75"/>
      <c r="F304" s="75"/>
      <c r="G304" s="75"/>
      <c r="H304" s="75"/>
      <c r="I304" s="75"/>
      <c r="K304" s="74"/>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row>
    <row r="305" spans="1:38" x14ac:dyDescent="0.25">
      <c r="A305" s="75"/>
      <c r="B305" s="75"/>
      <c r="C305" s="78"/>
      <c r="D305" s="75"/>
      <c r="E305" s="75"/>
      <c r="F305" s="75"/>
      <c r="G305" s="75"/>
      <c r="H305" s="75"/>
      <c r="I305" s="75"/>
      <c r="K305" s="74"/>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row>
  </sheetData>
  <sheetProtection algorithmName="SHA-512" hashValue="ajiWRxXJesM7TUPokmvfuSC6R0gzC1vPpYCGy7ajahfmSfpfmart+N4BpWLU0b36ZlIU+mTndXl0o/JNSG9Jnw==" saltValue="dD3pzAGTcY49oCSBUIRweg==" spinCount="100000" sheet="1" objects="1" scenarios="1"/>
  <mergeCells count="28">
    <mergeCell ref="F25:G28"/>
    <mergeCell ref="H25:I28"/>
    <mergeCell ref="I14:I15"/>
    <mergeCell ref="C10:I10"/>
    <mergeCell ref="C12:I12"/>
    <mergeCell ref="A1:J1"/>
    <mergeCell ref="A2:J2"/>
    <mergeCell ref="B34:E34"/>
    <mergeCell ref="B35:E35"/>
    <mergeCell ref="C25:C28"/>
    <mergeCell ref="D25:E28"/>
    <mergeCell ref="D14:D15"/>
    <mergeCell ref="C14:C15"/>
    <mergeCell ref="B14:B15"/>
    <mergeCell ref="A14:A15"/>
    <mergeCell ref="F4:K4"/>
    <mergeCell ref="F14:H14"/>
    <mergeCell ref="C5:I5"/>
    <mergeCell ref="C6:I6"/>
    <mergeCell ref="C7:I7"/>
    <mergeCell ref="C8:I8"/>
    <mergeCell ref="B36:J36"/>
    <mergeCell ref="A24:C24"/>
    <mergeCell ref="B29:I29"/>
    <mergeCell ref="A25:A28"/>
    <mergeCell ref="B25:B28"/>
    <mergeCell ref="E14:E15"/>
    <mergeCell ref="C9:I9"/>
  </mergeCells>
  <conditionalFormatting sqref="D24">
    <cfRule type="cellIs" dxfId="7" priority="7" operator="greaterThan">
      <formula>$C$9</formula>
    </cfRule>
    <cfRule type="cellIs" dxfId="6" priority="8" operator="lessThan">
      <formula>$C$9</formula>
    </cfRule>
    <cfRule type="cellIs" dxfId="5" priority="10" operator="equal">
      <formula>$C$9</formula>
    </cfRule>
  </conditionalFormatting>
  <conditionalFormatting sqref="D25:E28">
    <cfRule type="expression" dxfId="4" priority="6">
      <formula>IF($D$23&lt;$B$23,AND($D$23&lt;$B$25))</formula>
    </cfRule>
  </conditionalFormatting>
  <conditionalFormatting sqref="B25">
    <cfRule type="cellIs" dxfId="3" priority="5" operator="lessThan">
      <formula>$D$25</formula>
    </cfRule>
  </conditionalFormatting>
  <conditionalFormatting sqref="H25">
    <cfRule type="expression" dxfId="2" priority="3">
      <formula>IF($D$23&lt;$B$23,AND($D$23&lt;$B$25))</formula>
    </cfRule>
  </conditionalFormatting>
  <conditionalFormatting sqref="B25:B28">
    <cfRule type="cellIs" dxfId="1" priority="2" operator="lessThan">
      <formula>$H$25</formula>
    </cfRule>
  </conditionalFormatting>
  <conditionalFormatting sqref="H25:I28">
    <cfRule type="cellIs" dxfId="0" priority="1" operator="lessThan">
      <formula>$B$25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promptTitle="Stumpage Category" prompt="Input value of harvest category from assessment area data file" xr:uid="{BDB6E7C4-ACF4-4D36-9BD8-699C55C7C7B8}">
          <x14:formula1>
            <xm:f>' Reference Values'!$A$3:$A$6</xm:f>
          </x14:formula1>
          <xm:sqref>C12:I12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EBEF-B500-48A9-9FA1-FC794980CCAA}">
  <sheetPr>
    <tabColor theme="9" tint="0.79998168889431442"/>
  </sheetPr>
  <dimension ref="A1:AL305"/>
  <sheetViews>
    <sheetView zoomScale="70" zoomScaleNormal="70" workbookViewId="0">
      <selection activeCell="D19" sqref="D19"/>
    </sheetView>
  </sheetViews>
  <sheetFormatPr defaultColWidth="9.140625" defaultRowHeight="15.75" x14ac:dyDescent="0.25"/>
  <cols>
    <col min="1" max="1" width="34.5703125" style="76" customWidth="1"/>
    <col min="2" max="2" width="47" style="76" customWidth="1"/>
    <col min="3" max="3" width="22.42578125" style="148" customWidth="1"/>
    <col min="4" max="4" width="15.42578125" style="76" customWidth="1"/>
    <col min="5" max="5" width="9.28515625" style="76" customWidth="1"/>
    <col min="6" max="6" width="11.5703125" style="76" customWidth="1"/>
    <col min="7" max="7" width="12.42578125" style="76" customWidth="1"/>
    <col min="8" max="8" width="16.5703125" style="76" customWidth="1"/>
    <col min="9" max="9" width="18.85546875" style="76" customWidth="1"/>
    <col min="10" max="10" width="3.5703125" style="75" customWidth="1"/>
    <col min="11" max="11" width="137.85546875" style="123" customWidth="1"/>
    <col min="12" max="13" width="11.42578125" style="76" customWidth="1"/>
    <col min="14" max="14" width="18.28515625" style="76" customWidth="1"/>
    <col min="15" max="15" width="17" style="76" customWidth="1"/>
    <col min="16" max="16" width="23.42578125" style="76" customWidth="1"/>
    <col min="17" max="17" width="23.7109375" style="76" customWidth="1"/>
    <col min="18" max="18" width="26" style="76" customWidth="1"/>
    <col min="19" max="16384" width="9.140625" style="76"/>
  </cols>
  <sheetData>
    <row r="1" spans="1:17" ht="23.25" x14ac:dyDescent="0.35">
      <c r="A1" s="73" t="s">
        <v>0</v>
      </c>
      <c r="B1" s="73"/>
      <c r="C1" s="73"/>
      <c r="D1" s="73"/>
      <c r="E1" s="73"/>
      <c r="F1" s="73"/>
      <c r="G1" s="73"/>
      <c r="H1" s="73"/>
      <c r="I1" s="73"/>
      <c r="J1" s="73"/>
      <c r="K1" s="74"/>
      <c r="L1" s="75"/>
      <c r="M1" s="75"/>
      <c r="N1" s="75"/>
      <c r="O1" s="75"/>
      <c r="P1" s="75"/>
      <c r="Q1" s="75"/>
    </row>
    <row r="2" spans="1:17" x14ac:dyDescent="0.25">
      <c r="A2" s="77" t="s">
        <v>22</v>
      </c>
      <c r="B2" s="77"/>
      <c r="C2" s="77"/>
      <c r="D2" s="77"/>
      <c r="E2" s="77"/>
      <c r="F2" s="77"/>
      <c r="G2" s="77"/>
      <c r="H2" s="77"/>
      <c r="I2" s="77"/>
      <c r="J2" s="77"/>
      <c r="K2" s="74"/>
      <c r="L2" s="75"/>
      <c r="M2" s="75"/>
      <c r="N2" s="75"/>
      <c r="O2" s="75"/>
      <c r="P2" s="75"/>
      <c r="Q2" s="75"/>
    </row>
    <row r="3" spans="1:17" x14ac:dyDescent="0.25">
      <c r="A3" s="75"/>
      <c r="B3" s="75"/>
      <c r="C3" s="78"/>
      <c r="D3" s="75"/>
      <c r="E3" s="75"/>
      <c r="F3" s="75"/>
      <c r="G3" s="75"/>
      <c r="H3" s="75"/>
      <c r="I3" s="75"/>
      <c r="K3" s="74"/>
      <c r="L3" s="75"/>
      <c r="M3" s="75"/>
      <c r="N3" s="75"/>
      <c r="O3" s="75"/>
      <c r="P3" s="75"/>
      <c r="Q3" s="75"/>
    </row>
    <row r="4" spans="1:17" x14ac:dyDescent="0.25">
      <c r="A4" s="79" t="s">
        <v>23</v>
      </c>
      <c r="B4" s="80"/>
      <c r="C4" s="80"/>
      <c r="D4" s="80"/>
      <c r="E4" s="80"/>
      <c r="F4" s="81" t="s">
        <v>24</v>
      </c>
      <c r="G4" s="81"/>
      <c r="H4" s="81"/>
      <c r="I4" s="81"/>
      <c r="J4" s="81"/>
      <c r="K4" s="81"/>
      <c r="L4" s="75"/>
      <c r="M4" s="75"/>
      <c r="N4" s="75"/>
      <c r="O4" s="75"/>
      <c r="P4" s="75"/>
      <c r="Q4" s="75"/>
    </row>
    <row r="5" spans="1:17" x14ac:dyDescent="0.25">
      <c r="A5" s="82" t="s">
        <v>25</v>
      </c>
      <c r="B5" s="75"/>
      <c r="C5" s="83" t="s">
        <v>55</v>
      </c>
      <c r="D5" s="83"/>
      <c r="E5" s="83"/>
      <c r="F5" s="83"/>
      <c r="G5" s="83"/>
      <c r="H5" s="83"/>
      <c r="I5" s="83"/>
      <c r="J5" s="84"/>
      <c r="K5" s="85" t="s">
        <v>26</v>
      </c>
      <c r="L5" s="75"/>
      <c r="M5" s="75"/>
      <c r="N5" s="75"/>
      <c r="O5" s="75"/>
      <c r="P5" s="75"/>
      <c r="Q5" s="75"/>
    </row>
    <row r="6" spans="1:17" x14ac:dyDescent="0.25">
      <c r="A6" s="86" t="s">
        <v>27</v>
      </c>
      <c r="B6" s="87"/>
      <c r="C6" s="83" t="s">
        <v>56</v>
      </c>
      <c r="D6" s="83"/>
      <c r="E6" s="83"/>
      <c r="F6" s="83"/>
      <c r="G6" s="83"/>
      <c r="H6" s="83"/>
      <c r="I6" s="83"/>
      <c r="J6" s="84"/>
      <c r="K6" s="85" t="s">
        <v>28</v>
      </c>
      <c r="L6" s="75"/>
      <c r="M6" s="75"/>
      <c r="N6" s="75"/>
      <c r="O6" s="75"/>
      <c r="P6" s="75"/>
      <c r="Q6" s="75"/>
    </row>
    <row r="7" spans="1:17" x14ac:dyDescent="0.25">
      <c r="A7" s="82" t="s">
        <v>29</v>
      </c>
      <c r="B7" s="75"/>
      <c r="C7" s="83" t="s">
        <v>57</v>
      </c>
      <c r="D7" s="83"/>
      <c r="E7" s="83"/>
      <c r="F7" s="83"/>
      <c r="G7" s="83"/>
      <c r="H7" s="83"/>
      <c r="I7" s="83"/>
      <c r="J7" s="84"/>
      <c r="K7" s="85" t="s">
        <v>30</v>
      </c>
      <c r="L7" s="75"/>
      <c r="M7" s="75"/>
      <c r="N7" s="75"/>
      <c r="O7" s="75"/>
      <c r="P7" s="75"/>
      <c r="Q7" s="75"/>
    </row>
    <row r="8" spans="1:17" x14ac:dyDescent="0.25">
      <c r="A8" s="86" t="s">
        <v>31</v>
      </c>
      <c r="B8" s="87"/>
      <c r="C8" s="83" t="s">
        <v>58</v>
      </c>
      <c r="D8" s="83"/>
      <c r="E8" s="83"/>
      <c r="F8" s="83"/>
      <c r="G8" s="83"/>
      <c r="H8" s="83"/>
      <c r="I8" s="83"/>
      <c r="J8" s="84"/>
      <c r="K8" s="85" t="s">
        <v>32</v>
      </c>
      <c r="L8" s="75"/>
      <c r="M8" s="75"/>
      <c r="N8" s="75"/>
      <c r="O8" s="75"/>
      <c r="P8" s="75"/>
      <c r="Q8" s="75"/>
    </row>
    <row r="9" spans="1:17" x14ac:dyDescent="0.25">
      <c r="A9" s="82" t="s">
        <v>33</v>
      </c>
      <c r="B9" s="75"/>
      <c r="C9" s="88">
        <v>10075</v>
      </c>
      <c r="D9" s="88"/>
      <c r="E9" s="88"/>
      <c r="F9" s="88"/>
      <c r="G9" s="88"/>
      <c r="H9" s="88"/>
      <c r="I9" s="88"/>
      <c r="J9" s="84"/>
      <c r="K9" s="85" t="s">
        <v>34</v>
      </c>
      <c r="L9" s="75"/>
      <c r="M9" s="75"/>
      <c r="N9" s="75"/>
      <c r="O9" s="75"/>
      <c r="P9" s="75"/>
      <c r="Q9" s="75"/>
    </row>
    <row r="10" spans="1:17" ht="32.25" customHeight="1" x14ac:dyDescent="0.25">
      <c r="A10" s="86" t="s">
        <v>35</v>
      </c>
      <c r="B10" s="87"/>
      <c r="C10" s="88">
        <v>131.5</v>
      </c>
      <c r="D10" s="88"/>
      <c r="E10" s="88"/>
      <c r="F10" s="88"/>
      <c r="G10" s="88"/>
      <c r="H10" s="88"/>
      <c r="I10" s="88"/>
      <c r="J10" s="89"/>
      <c r="K10" s="90" t="s">
        <v>36</v>
      </c>
      <c r="L10" s="75"/>
      <c r="M10" s="75"/>
      <c r="N10" s="75"/>
      <c r="O10" s="75"/>
      <c r="P10" s="75"/>
      <c r="Q10" s="75"/>
    </row>
    <row r="11" spans="1:17" x14ac:dyDescent="0.25">
      <c r="A11" s="79" t="s">
        <v>37</v>
      </c>
      <c r="B11" s="80"/>
      <c r="C11" s="91"/>
      <c r="D11" s="91"/>
      <c r="E11" s="91"/>
      <c r="F11" s="91"/>
      <c r="G11" s="91"/>
      <c r="H11" s="91"/>
      <c r="I11" s="91"/>
      <c r="J11" s="92"/>
      <c r="K11" s="93"/>
      <c r="L11" s="75"/>
      <c r="M11" s="75"/>
      <c r="N11" s="75"/>
      <c r="O11" s="75"/>
      <c r="P11" s="75"/>
      <c r="Q11" s="75"/>
    </row>
    <row r="12" spans="1:17" ht="42.75" customHeight="1" x14ac:dyDescent="0.25">
      <c r="A12" s="82" t="s">
        <v>68</v>
      </c>
      <c r="B12" s="75"/>
      <c r="C12" s="94" t="s">
        <v>71</v>
      </c>
      <c r="D12" s="94"/>
      <c r="E12" s="94"/>
      <c r="F12" s="94"/>
      <c r="G12" s="94"/>
      <c r="H12" s="94"/>
      <c r="I12" s="94"/>
      <c r="J12" s="95">
        <f>IF(C12="","",VLOOKUP(C12,Table1[],2))</f>
        <v>0.5</v>
      </c>
      <c r="K12" s="90" t="s">
        <v>74</v>
      </c>
      <c r="L12" s="75"/>
      <c r="M12" s="75"/>
      <c r="N12" s="75"/>
      <c r="O12" s="75"/>
      <c r="P12" s="75"/>
      <c r="Q12" s="75"/>
    </row>
    <row r="13" spans="1:17" x14ac:dyDescent="0.25">
      <c r="A13" s="79" t="s">
        <v>38</v>
      </c>
      <c r="B13" s="80"/>
      <c r="C13" s="80"/>
      <c r="D13" s="80"/>
      <c r="E13" s="80"/>
      <c r="F13" s="80"/>
      <c r="G13" s="80"/>
      <c r="H13" s="80"/>
      <c r="I13" s="80"/>
      <c r="J13" s="92"/>
      <c r="K13" s="93"/>
      <c r="L13" s="75"/>
      <c r="M13" s="75"/>
      <c r="N13" s="75"/>
      <c r="O13" s="75"/>
      <c r="P13" s="75"/>
      <c r="Q13" s="75"/>
    </row>
    <row r="14" spans="1:17" ht="20.25" customHeight="1" x14ac:dyDescent="0.25">
      <c r="A14" s="96" t="s">
        <v>39</v>
      </c>
      <c r="B14" s="96" t="s">
        <v>40</v>
      </c>
      <c r="C14" s="96" t="s">
        <v>41</v>
      </c>
      <c r="D14" s="96" t="s">
        <v>42</v>
      </c>
      <c r="E14" s="97" t="s">
        <v>43</v>
      </c>
      <c r="F14" s="98" t="s">
        <v>76</v>
      </c>
      <c r="G14" s="99"/>
      <c r="H14" s="100"/>
      <c r="I14" s="101" t="s">
        <v>88</v>
      </c>
      <c r="J14" s="102"/>
      <c r="K14" s="103"/>
      <c r="L14" s="75"/>
      <c r="M14" s="75"/>
      <c r="N14" s="75"/>
      <c r="O14" s="75"/>
      <c r="P14" s="75"/>
      <c r="Q14" s="75"/>
    </row>
    <row r="15" spans="1:17" ht="31.5" customHeight="1" x14ac:dyDescent="0.25">
      <c r="A15" s="104"/>
      <c r="B15" s="104"/>
      <c r="C15" s="104"/>
      <c r="D15" s="104"/>
      <c r="E15" s="105"/>
      <c r="F15" s="106" t="s">
        <v>77</v>
      </c>
      <c r="G15" s="107" t="s">
        <v>78</v>
      </c>
      <c r="H15" s="108" t="s">
        <v>67</v>
      </c>
      <c r="I15" s="109"/>
      <c r="J15" s="102"/>
      <c r="K15" s="103"/>
      <c r="L15" s="75"/>
      <c r="M15" s="75"/>
      <c r="N15" s="75"/>
      <c r="O15" s="75"/>
      <c r="P15" s="75"/>
      <c r="Q15" s="75"/>
    </row>
    <row r="16" spans="1:17" ht="36.75" customHeight="1" x14ac:dyDescent="0.25">
      <c r="A16" s="65" t="s">
        <v>59</v>
      </c>
      <c r="B16" s="65" t="s">
        <v>60</v>
      </c>
      <c r="C16" s="66">
        <v>34</v>
      </c>
      <c r="D16" s="66">
        <v>4075</v>
      </c>
      <c r="E16" s="111">
        <f>IF(D16 = "", "Enter Acres", D16/$D$24)</f>
        <v>0.40446650124069478</v>
      </c>
      <c r="F16" s="66">
        <v>160</v>
      </c>
      <c r="G16" s="66">
        <v>50</v>
      </c>
      <c r="H16" s="72">
        <f>_xlfn.IFS(AND(AND(F16="",G16=""),$J$12=""),"Enter Stumpage and Basal Area", AND(AND(F16="",G16=""),$J$12&lt;&gt;""),"Enter Basal Area",AND(OR(F16&lt;&gt;"",G16&lt;&gt;""),$J$12=""),"Enter Stumpage",AND(OR(F16&lt;&gt;"",G16&lt;&gt;""),$J$12&lt;&gt;""),F16+G16)</f>
        <v>210</v>
      </c>
      <c r="I16" s="64">
        <f>IF(AND(F16="",G16=""),0,MAX(H16-(F16+$J$12*F16),C16))</f>
        <v>34</v>
      </c>
      <c r="K16" s="90" t="s">
        <v>44</v>
      </c>
      <c r="L16" s="112"/>
      <c r="M16" s="75"/>
      <c r="N16" s="75"/>
      <c r="O16" s="113"/>
      <c r="P16" s="113"/>
      <c r="Q16" s="75"/>
    </row>
    <row r="17" spans="1:38" ht="36.75" customHeight="1" x14ac:dyDescent="0.25">
      <c r="A17" s="65" t="s">
        <v>61</v>
      </c>
      <c r="B17" s="65" t="s">
        <v>62</v>
      </c>
      <c r="C17" s="66">
        <v>225</v>
      </c>
      <c r="D17" s="66">
        <v>75</v>
      </c>
      <c r="E17" s="111">
        <f t="shared" ref="E17:E23" si="0">IF(D17 = "", "Enter Acres", D17/$D$24)</f>
        <v>7.4441687344913151E-3</v>
      </c>
      <c r="F17" s="66">
        <v>180</v>
      </c>
      <c r="G17" s="66">
        <v>90</v>
      </c>
      <c r="H17" s="72">
        <f t="shared" ref="H17:H23" si="1">_xlfn.IFS(AND(AND(F17="",G17=""),$J$12=""),"Enter Stumpage and Basal Area", AND(AND(F17="",G17=""),$J$12&lt;&gt;""),"Enter Basal Area",AND(OR(F17&lt;&gt;"",G17&lt;&gt;""),$J$12=""),"Enter Stumpage",AND(OR(F17&lt;&gt;"",G17&lt;&gt;""),$J$12&lt;&gt;""),F17+G17)</f>
        <v>270</v>
      </c>
      <c r="I17" s="64">
        <f t="shared" ref="I17:I23" si="2">IF(AND(F17="",G17=""),0,MAX(H17-(F17+$J$12*F17),C17))</f>
        <v>225</v>
      </c>
      <c r="K17" s="114" t="s">
        <v>45</v>
      </c>
      <c r="L17" s="75"/>
      <c r="M17" s="75"/>
      <c r="N17" s="75"/>
      <c r="O17" s="75"/>
      <c r="P17" s="115"/>
      <c r="Q17" s="75"/>
    </row>
    <row r="18" spans="1:38" ht="36.75" customHeight="1" x14ac:dyDescent="0.25">
      <c r="A18" s="65" t="s">
        <v>61</v>
      </c>
      <c r="B18" s="65" t="s">
        <v>63</v>
      </c>
      <c r="C18" s="66">
        <v>100</v>
      </c>
      <c r="D18" s="66">
        <v>425</v>
      </c>
      <c r="E18" s="111">
        <f t="shared" si="0"/>
        <v>4.2183622828784122E-2</v>
      </c>
      <c r="F18" s="66">
        <v>220</v>
      </c>
      <c r="G18" s="66">
        <v>80</v>
      </c>
      <c r="H18" s="72">
        <f t="shared" si="1"/>
        <v>300</v>
      </c>
      <c r="I18" s="64">
        <f t="shared" si="2"/>
        <v>100</v>
      </c>
      <c r="K18" s="114" t="s">
        <v>46</v>
      </c>
      <c r="L18" s="75"/>
      <c r="M18" s="75"/>
      <c r="N18" s="75"/>
      <c r="O18" s="75"/>
      <c r="P18" s="116"/>
      <c r="Q18" s="75"/>
    </row>
    <row r="19" spans="1:38" ht="36.75" customHeight="1" x14ac:dyDescent="0.25">
      <c r="A19" s="65" t="s">
        <v>64</v>
      </c>
      <c r="B19" s="65" t="s">
        <v>65</v>
      </c>
      <c r="C19" s="66">
        <v>50</v>
      </c>
      <c r="D19" s="66">
        <v>5000</v>
      </c>
      <c r="E19" s="111">
        <f t="shared" si="0"/>
        <v>0.49627791563275436</v>
      </c>
      <c r="F19" s="66">
        <v>130</v>
      </c>
      <c r="G19" s="66">
        <v>70</v>
      </c>
      <c r="H19" s="72">
        <f t="shared" si="1"/>
        <v>200</v>
      </c>
      <c r="I19" s="64">
        <f t="shared" si="2"/>
        <v>50</v>
      </c>
      <c r="K19" s="114" t="s">
        <v>47</v>
      </c>
      <c r="L19" s="75"/>
      <c r="M19" s="75"/>
      <c r="N19" s="75"/>
      <c r="O19" s="117"/>
      <c r="P19" s="117"/>
      <c r="Q19" s="75"/>
    </row>
    <row r="20" spans="1:38" ht="36.75" customHeight="1" x14ac:dyDescent="0.25">
      <c r="A20" s="65" t="s">
        <v>64</v>
      </c>
      <c r="B20" s="65" t="s">
        <v>66</v>
      </c>
      <c r="C20" s="66">
        <v>75</v>
      </c>
      <c r="D20" s="66">
        <v>500</v>
      </c>
      <c r="E20" s="111">
        <f t="shared" si="0"/>
        <v>4.9627791563275438E-2</v>
      </c>
      <c r="F20" s="66">
        <v>120</v>
      </c>
      <c r="G20" s="66">
        <v>100</v>
      </c>
      <c r="H20" s="72">
        <f t="shared" si="1"/>
        <v>220</v>
      </c>
      <c r="I20" s="64">
        <f t="shared" si="2"/>
        <v>75</v>
      </c>
      <c r="K20" s="114" t="s">
        <v>75</v>
      </c>
      <c r="L20" s="75"/>
      <c r="M20" s="75"/>
      <c r="N20" s="75"/>
      <c r="O20" s="117"/>
      <c r="P20" s="117"/>
      <c r="Q20" s="75"/>
    </row>
    <row r="21" spans="1:38" ht="36.75" customHeight="1" x14ac:dyDescent="0.25">
      <c r="A21" s="65"/>
      <c r="B21" s="65"/>
      <c r="C21" s="110"/>
      <c r="D21" s="110"/>
      <c r="E21" s="111" t="str">
        <f t="shared" si="0"/>
        <v>Enter Acres</v>
      </c>
      <c r="F21" s="110"/>
      <c r="G21" s="110"/>
      <c r="H21" s="72" t="str">
        <f t="shared" si="1"/>
        <v>Enter Basal Area</v>
      </c>
      <c r="I21" s="64">
        <f t="shared" si="2"/>
        <v>0</v>
      </c>
      <c r="K21" s="114" t="s">
        <v>80</v>
      </c>
      <c r="L21" s="75"/>
      <c r="M21" s="75"/>
      <c r="N21" s="75"/>
      <c r="O21" s="117"/>
      <c r="P21" s="117"/>
      <c r="Q21" s="75"/>
    </row>
    <row r="22" spans="1:38" ht="36.75" customHeight="1" x14ac:dyDescent="0.25">
      <c r="A22" s="65"/>
      <c r="B22" s="65"/>
      <c r="C22" s="110"/>
      <c r="D22" s="110"/>
      <c r="E22" s="111" t="str">
        <f t="shared" si="0"/>
        <v>Enter Acres</v>
      </c>
      <c r="F22" s="110"/>
      <c r="G22" s="110"/>
      <c r="H22" s="72" t="str">
        <f t="shared" si="1"/>
        <v>Enter Basal Area</v>
      </c>
      <c r="I22" s="64">
        <f t="shared" si="2"/>
        <v>0</v>
      </c>
      <c r="K22" s="114" t="s">
        <v>91</v>
      </c>
      <c r="L22" s="75"/>
      <c r="M22" s="75"/>
      <c r="N22" s="75"/>
      <c r="O22" s="117"/>
      <c r="P22" s="117"/>
      <c r="Q22" s="75"/>
    </row>
    <row r="23" spans="1:38" ht="36.75" customHeight="1" x14ac:dyDescent="0.25">
      <c r="A23" s="65"/>
      <c r="B23" s="65"/>
      <c r="C23" s="110"/>
      <c r="D23" s="110"/>
      <c r="E23" s="111" t="str">
        <f t="shared" si="0"/>
        <v>Enter Acres</v>
      </c>
      <c r="F23" s="110"/>
      <c r="G23" s="110"/>
      <c r="H23" s="72" t="str">
        <f t="shared" si="1"/>
        <v>Enter Basal Area</v>
      </c>
      <c r="I23" s="64">
        <f t="shared" si="2"/>
        <v>0</v>
      </c>
      <c r="K23" s="114" t="s">
        <v>48</v>
      </c>
      <c r="L23" s="75"/>
      <c r="M23" s="75"/>
      <c r="N23" s="75"/>
      <c r="O23" s="75"/>
      <c r="P23" s="118"/>
      <c r="Q23" s="75"/>
    </row>
    <row r="24" spans="1:38" ht="24.6" customHeight="1" x14ac:dyDescent="0.25">
      <c r="A24" s="119" t="s">
        <v>49</v>
      </c>
      <c r="B24" s="119"/>
      <c r="C24" s="120"/>
      <c r="D24" s="121">
        <f>IF(D16 = "", "Enter Acres", SUM(D16:D23))</f>
        <v>10075</v>
      </c>
      <c r="E24" s="122">
        <f>SUM(E16:E23)</f>
        <v>1</v>
      </c>
      <c r="F24" s="123"/>
      <c r="G24" s="124"/>
      <c r="H24" s="124"/>
      <c r="I24" s="125"/>
      <c r="K24" s="90"/>
      <c r="L24" s="75"/>
      <c r="M24" s="75"/>
      <c r="N24" s="75"/>
      <c r="O24" s="75"/>
      <c r="P24" s="75"/>
      <c r="Q24" s="75"/>
    </row>
    <row r="25" spans="1:38" ht="36" customHeight="1" x14ac:dyDescent="0.25">
      <c r="A25" s="126" t="s">
        <v>50</v>
      </c>
      <c r="B25" s="127">
        <f>IF(C10="","Enter Reference Value",(60%*C10))</f>
        <v>78.899999999999991</v>
      </c>
      <c r="C25" s="128" t="s">
        <v>79</v>
      </c>
      <c r="D25" s="129">
        <f>IF(C16 = "", "Enter Constraints", (C16*D16+C17*D17+C18*D18+C19*D19+C20*D20+C21*D21+C22*D22+C23*D23)/D24)</f>
        <v>48.181141439205952</v>
      </c>
      <c r="E25" s="129"/>
      <c r="F25" s="130" t="s">
        <v>89</v>
      </c>
      <c r="G25" s="131"/>
      <c r="H25" s="129">
        <f>_xlfn.IFS(AND(C16="",AND(F16="",G16="")), "Enter Constraints and Basal Area",AND(C16="",OR(F16&lt;&gt;"",G16&lt;&gt;"")), "Enter Constraints", AND(C16&lt;&gt;"",AND(F16="",G16="")),"Enter Basal Area",AND(C16&lt;&gt;"",OR(F16&lt;&gt;"",G16&lt;&gt;"")),(I16*D16+I17*D17+I18*D18+I19*D19+I20*D20+I21*D21+I22*D22+I23*D23)/D24)</f>
        <v>48.181141439205952</v>
      </c>
      <c r="I25" s="129"/>
      <c r="K25" s="90" t="s">
        <v>52</v>
      </c>
      <c r="L25" s="75"/>
      <c r="M25" s="75"/>
      <c r="N25" s="75"/>
      <c r="O25" s="116"/>
      <c r="P25" s="116"/>
      <c r="Q25" s="75"/>
    </row>
    <row r="26" spans="1:38" ht="50.25" customHeight="1" x14ac:dyDescent="0.25">
      <c r="A26" s="100"/>
      <c r="B26" s="132"/>
      <c r="C26" s="133"/>
      <c r="D26" s="129"/>
      <c r="E26" s="129"/>
      <c r="F26" s="98"/>
      <c r="G26" s="99"/>
      <c r="H26" s="129"/>
      <c r="I26" s="129"/>
      <c r="K26" s="90" t="s">
        <v>51</v>
      </c>
      <c r="L26" s="75"/>
      <c r="M26" s="75"/>
      <c r="N26" s="75"/>
      <c r="O26" s="116"/>
      <c r="P26" s="116"/>
      <c r="Q26" s="75"/>
    </row>
    <row r="27" spans="1:38" ht="49.5" customHeight="1" x14ac:dyDescent="0.25">
      <c r="A27" s="100"/>
      <c r="B27" s="132"/>
      <c r="C27" s="133"/>
      <c r="D27" s="129"/>
      <c r="E27" s="129"/>
      <c r="F27" s="98"/>
      <c r="G27" s="99"/>
      <c r="H27" s="129"/>
      <c r="I27" s="129"/>
      <c r="K27" s="90" t="s">
        <v>90</v>
      </c>
      <c r="L27" s="75"/>
      <c r="M27" s="75"/>
      <c r="N27" s="75"/>
      <c r="O27" s="116"/>
      <c r="P27" s="116"/>
      <c r="Q27" s="75"/>
    </row>
    <row r="28" spans="1:38" ht="15.75" customHeight="1" thickBot="1" x14ac:dyDescent="0.3">
      <c r="A28" s="134"/>
      <c r="B28" s="132"/>
      <c r="C28" s="133"/>
      <c r="D28" s="135"/>
      <c r="E28" s="135"/>
      <c r="F28" s="98"/>
      <c r="G28" s="99"/>
      <c r="H28" s="135"/>
      <c r="I28" s="135"/>
      <c r="K28" s="90"/>
      <c r="L28" s="75"/>
      <c r="M28" s="75"/>
      <c r="N28" s="75"/>
      <c r="O28" s="116"/>
      <c r="P28" s="116"/>
      <c r="Q28" s="75"/>
    </row>
    <row r="29" spans="1:38" ht="58.5" customHeight="1" thickBot="1" x14ac:dyDescent="0.3">
      <c r="A29" s="136" t="s">
        <v>53</v>
      </c>
      <c r="B29" s="137" t="str">
        <f>IF(OR(C16="",H16=0),"Enter Data",IF(H25&lt;B25,"Proceed with the Standardized Baseline Approach","Project Must Proceed with the Modeled Baseline Approach"))</f>
        <v>Proceed with the Standardized Baseline Approach</v>
      </c>
      <c r="C29" s="138"/>
      <c r="D29" s="138"/>
      <c r="E29" s="138"/>
      <c r="F29" s="138"/>
      <c r="G29" s="138"/>
      <c r="H29" s="138"/>
      <c r="I29" s="139"/>
      <c r="K29" s="140" t="s">
        <v>54</v>
      </c>
      <c r="L29" s="141"/>
      <c r="M29" s="141"/>
      <c r="N29" s="75"/>
      <c r="O29" s="75"/>
      <c r="P29" s="75"/>
      <c r="Q29" s="75"/>
    </row>
    <row r="30" spans="1:38" ht="30.75" customHeight="1" x14ac:dyDescent="0.25">
      <c r="A30" s="75"/>
      <c r="B30" s="75"/>
      <c r="C30" s="78"/>
      <c r="D30" s="75"/>
      <c r="E30" s="75"/>
      <c r="F30" s="75"/>
      <c r="G30" s="75"/>
      <c r="H30" s="75"/>
      <c r="I30" s="75"/>
      <c r="K30" s="74"/>
      <c r="L30" s="75"/>
      <c r="M30" s="75"/>
      <c r="N30" s="112"/>
      <c r="O30" s="117"/>
      <c r="P30" s="75"/>
      <c r="Q30" s="75"/>
      <c r="R30" s="75"/>
      <c r="S30" s="75"/>
      <c r="T30" s="75"/>
      <c r="U30" s="75"/>
      <c r="V30" s="75"/>
      <c r="W30" s="75"/>
      <c r="X30" s="75"/>
      <c r="Y30" s="75"/>
      <c r="Z30" s="75"/>
      <c r="AA30" s="75"/>
      <c r="AB30" s="75"/>
      <c r="AC30" s="75"/>
      <c r="AD30" s="75"/>
      <c r="AE30" s="75"/>
      <c r="AF30" s="75"/>
      <c r="AG30" s="75"/>
      <c r="AH30" s="75"/>
      <c r="AI30" s="75"/>
      <c r="AJ30" s="75"/>
      <c r="AK30" s="75"/>
      <c r="AL30" s="75"/>
    </row>
    <row r="31" spans="1:38" x14ac:dyDescent="0.25">
      <c r="A31" s="75"/>
      <c r="B31" s="142"/>
      <c r="C31" s="143"/>
      <c r="D31" s="143"/>
      <c r="E31" s="143"/>
      <c r="F31" s="143"/>
      <c r="G31" s="143"/>
      <c r="H31" s="143"/>
      <c r="I31" s="143"/>
      <c r="J31" s="143"/>
      <c r="K31" s="74"/>
      <c r="L31" s="75"/>
      <c r="M31" s="75"/>
      <c r="N31" s="112"/>
      <c r="O31" s="117"/>
      <c r="P31" s="75"/>
      <c r="Q31" s="75"/>
      <c r="R31" s="75"/>
      <c r="S31" s="75"/>
      <c r="T31" s="75"/>
      <c r="U31" s="75"/>
      <c r="V31" s="75"/>
      <c r="W31" s="75"/>
      <c r="X31" s="75"/>
      <c r="Y31" s="75"/>
      <c r="Z31" s="75"/>
      <c r="AA31" s="75"/>
      <c r="AB31" s="75"/>
      <c r="AC31" s="75"/>
      <c r="AD31" s="75"/>
      <c r="AE31" s="75"/>
      <c r="AF31" s="75"/>
      <c r="AG31" s="75"/>
      <c r="AH31" s="75"/>
      <c r="AI31" s="75"/>
      <c r="AJ31" s="75"/>
      <c r="AK31" s="75"/>
      <c r="AL31" s="75"/>
    </row>
    <row r="32" spans="1:38" x14ac:dyDescent="0.25">
      <c r="A32" s="75"/>
      <c r="B32" s="143"/>
      <c r="C32" s="143"/>
      <c r="D32" s="143"/>
      <c r="E32" s="143"/>
      <c r="F32" s="143"/>
      <c r="G32" s="143"/>
      <c r="H32" s="143"/>
      <c r="I32" s="143"/>
      <c r="J32" s="143"/>
      <c r="K32" s="74"/>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row>
    <row r="33" spans="1:38" x14ac:dyDescent="0.25">
      <c r="A33" s="75"/>
      <c r="B33" s="143"/>
      <c r="C33" s="143"/>
      <c r="D33" s="143"/>
      <c r="E33" s="143"/>
      <c r="F33" s="143"/>
      <c r="G33" s="143"/>
      <c r="H33" s="143"/>
      <c r="I33" s="143"/>
      <c r="J33" s="143"/>
      <c r="K33" s="74"/>
      <c r="L33" s="75"/>
      <c r="M33" s="75"/>
      <c r="N33" s="75"/>
      <c r="O33" s="144"/>
      <c r="P33" s="145"/>
      <c r="Q33" s="75"/>
      <c r="R33" s="75"/>
      <c r="S33" s="75"/>
      <c r="T33" s="75"/>
      <c r="U33" s="75"/>
      <c r="V33" s="75"/>
      <c r="W33" s="75"/>
      <c r="X33" s="75"/>
      <c r="Y33" s="75"/>
      <c r="Z33" s="75"/>
      <c r="AA33" s="75"/>
      <c r="AB33" s="75"/>
      <c r="AC33" s="75"/>
      <c r="AD33" s="75"/>
      <c r="AE33" s="75"/>
      <c r="AF33" s="75"/>
      <c r="AG33" s="75"/>
      <c r="AH33" s="75"/>
      <c r="AI33" s="75"/>
      <c r="AJ33" s="75"/>
      <c r="AK33" s="75"/>
      <c r="AL33" s="75"/>
    </row>
    <row r="34" spans="1:38" x14ac:dyDescent="0.25">
      <c r="A34" s="75"/>
      <c r="B34" s="146"/>
      <c r="C34" s="146"/>
      <c r="D34" s="146"/>
      <c r="E34" s="146"/>
      <c r="F34" s="143"/>
      <c r="G34" s="143"/>
      <c r="H34" s="143"/>
      <c r="I34" s="143"/>
      <c r="J34" s="143"/>
      <c r="K34" s="74"/>
      <c r="L34" s="75"/>
      <c r="M34" s="75"/>
      <c r="N34" s="75"/>
      <c r="O34" s="144"/>
      <c r="P34" s="145"/>
      <c r="Q34" s="75"/>
      <c r="R34" s="75"/>
      <c r="S34" s="75"/>
      <c r="T34" s="75"/>
      <c r="U34" s="75"/>
      <c r="V34" s="75"/>
      <c r="W34" s="75"/>
      <c r="X34" s="75"/>
      <c r="Y34" s="75"/>
      <c r="Z34" s="75"/>
      <c r="AA34" s="75"/>
      <c r="AB34" s="75"/>
      <c r="AC34" s="75"/>
      <c r="AD34" s="75"/>
      <c r="AE34" s="75"/>
      <c r="AF34" s="75"/>
      <c r="AG34" s="75"/>
      <c r="AH34" s="75"/>
      <c r="AI34" s="75"/>
      <c r="AJ34" s="75"/>
      <c r="AK34" s="75"/>
      <c r="AL34" s="75"/>
    </row>
    <row r="35" spans="1:38" x14ac:dyDescent="0.25">
      <c r="A35" s="75"/>
      <c r="B35" s="146"/>
      <c r="C35" s="146"/>
      <c r="D35" s="146"/>
      <c r="E35" s="146"/>
      <c r="F35" s="143"/>
      <c r="G35" s="143"/>
      <c r="H35" s="143"/>
      <c r="I35" s="143"/>
      <c r="J35" s="143"/>
      <c r="K35" s="74"/>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row>
    <row r="36" spans="1:38" x14ac:dyDescent="0.25">
      <c r="A36" s="75"/>
      <c r="B36" s="147"/>
      <c r="C36" s="147"/>
      <c r="D36" s="147"/>
      <c r="E36" s="147"/>
      <c r="F36" s="147"/>
      <c r="G36" s="147"/>
      <c r="H36" s="147"/>
      <c r="I36" s="147"/>
      <c r="J36" s="147"/>
      <c r="K36" s="74"/>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row>
    <row r="37" spans="1:38" x14ac:dyDescent="0.25">
      <c r="A37" s="75"/>
      <c r="B37" s="75"/>
      <c r="C37" s="78"/>
      <c r="D37" s="75"/>
      <c r="E37" s="75"/>
      <c r="F37" s="75"/>
      <c r="G37" s="75"/>
      <c r="H37" s="75"/>
      <c r="I37" s="75"/>
      <c r="K37" s="7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row>
    <row r="38" spans="1:38" x14ac:dyDescent="0.25">
      <c r="A38" s="75"/>
      <c r="B38" s="75"/>
      <c r="C38" s="78"/>
      <c r="D38" s="75"/>
      <c r="E38" s="75"/>
      <c r="F38" s="75"/>
      <c r="G38" s="75"/>
      <c r="H38" s="75"/>
      <c r="I38" s="75"/>
      <c r="K38" s="74"/>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row>
    <row r="39" spans="1:38" x14ac:dyDescent="0.25">
      <c r="A39" s="75"/>
      <c r="B39" s="75"/>
      <c r="C39" s="78"/>
      <c r="D39" s="75"/>
      <c r="E39" s="75"/>
      <c r="F39" s="75"/>
      <c r="G39" s="75"/>
      <c r="H39" s="75"/>
      <c r="I39" s="75"/>
      <c r="K39" s="74"/>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row>
    <row r="40" spans="1:38" x14ac:dyDescent="0.25">
      <c r="A40" s="75"/>
      <c r="B40" s="75"/>
      <c r="C40" s="78"/>
      <c r="D40" s="75"/>
      <c r="E40" s="75"/>
      <c r="F40" s="75"/>
      <c r="G40" s="75"/>
      <c r="H40" s="75"/>
      <c r="I40" s="75"/>
      <c r="K40" s="74"/>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row>
    <row r="41" spans="1:38" x14ac:dyDescent="0.25">
      <c r="A41" s="75"/>
      <c r="B41" s="75"/>
      <c r="C41" s="78"/>
      <c r="D41" s="75"/>
      <c r="E41" s="75"/>
      <c r="F41" s="75"/>
      <c r="G41" s="75"/>
      <c r="H41" s="75"/>
      <c r="I41" s="75"/>
      <c r="K41" s="74"/>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row>
    <row r="42" spans="1:38" x14ac:dyDescent="0.25">
      <c r="A42" s="75"/>
      <c r="B42" s="75"/>
      <c r="C42" s="78"/>
      <c r="D42" s="75"/>
      <c r="E42" s="75"/>
      <c r="F42" s="75"/>
      <c r="G42" s="75"/>
      <c r="H42" s="75"/>
      <c r="I42" s="75"/>
      <c r="K42" s="74"/>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row>
    <row r="43" spans="1:38" x14ac:dyDescent="0.25">
      <c r="A43" s="75"/>
      <c r="B43" s="75"/>
      <c r="C43" s="78"/>
      <c r="D43" s="75"/>
      <c r="E43" s="75"/>
      <c r="F43" s="75"/>
      <c r="G43" s="75"/>
      <c r="H43" s="75"/>
      <c r="I43" s="75"/>
      <c r="K43" s="74"/>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row>
    <row r="44" spans="1:38" x14ac:dyDescent="0.25">
      <c r="A44" s="75"/>
      <c r="B44" s="75"/>
      <c r="C44" s="78"/>
      <c r="D44" s="75"/>
      <c r="E44" s="75"/>
      <c r="F44" s="75"/>
      <c r="G44" s="75"/>
      <c r="H44" s="75"/>
      <c r="I44" s="75"/>
      <c r="K44" s="74"/>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row r="45" spans="1:38" x14ac:dyDescent="0.25">
      <c r="A45" s="75"/>
      <c r="B45" s="75"/>
      <c r="C45" s="78"/>
      <c r="D45" s="75"/>
      <c r="E45" s="75"/>
      <c r="F45" s="75"/>
      <c r="G45" s="75"/>
      <c r="H45" s="75"/>
      <c r="I45" s="75"/>
      <c r="K45" s="74"/>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row>
    <row r="46" spans="1:38" x14ac:dyDescent="0.25">
      <c r="A46" s="75"/>
      <c r="B46" s="75"/>
      <c r="C46" s="78"/>
      <c r="D46" s="75"/>
      <c r="E46" s="75"/>
      <c r="F46" s="75"/>
      <c r="G46" s="75"/>
      <c r="H46" s="75"/>
      <c r="I46" s="75"/>
      <c r="K46" s="74"/>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row>
    <row r="47" spans="1:38" x14ac:dyDescent="0.25">
      <c r="A47" s="75"/>
      <c r="B47" s="75"/>
      <c r="C47" s="78"/>
      <c r="D47" s="75"/>
      <c r="E47" s="75"/>
      <c r="F47" s="75"/>
      <c r="G47" s="75"/>
      <c r="H47" s="75"/>
      <c r="I47" s="75"/>
      <c r="K47" s="74"/>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row>
    <row r="48" spans="1:38" x14ac:dyDescent="0.25">
      <c r="A48" s="75"/>
      <c r="B48" s="75"/>
      <c r="C48" s="78"/>
      <c r="D48" s="75"/>
      <c r="E48" s="75"/>
      <c r="F48" s="75"/>
      <c r="G48" s="75"/>
      <c r="H48" s="75"/>
      <c r="I48" s="75"/>
      <c r="K48" s="74"/>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row>
    <row r="49" spans="1:38" x14ac:dyDescent="0.25">
      <c r="A49" s="75"/>
      <c r="B49" s="75"/>
      <c r="C49" s="78"/>
      <c r="D49" s="75"/>
      <c r="E49" s="75"/>
      <c r="F49" s="75"/>
      <c r="G49" s="75"/>
      <c r="H49" s="75"/>
      <c r="I49" s="75"/>
      <c r="K49" s="74"/>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row r="50" spans="1:38" x14ac:dyDescent="0.25">
      <c r="A50" s="75"/>
      <c r="B50" s="75"/>
      <c r="C50" s="78"/>
      <c r="D50" s="75"/>
      <c r="E50" s="75"/>
      <c r="F50" s="75"/>
      <c r="G50" s="75"/>
      <c r="H50" s="75"/>
      <c r="I50" s="75"/>
      <c r="K50" s="74"/>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row>
    <row r="51" spans="1:38" x14ac:dyDescent="0.25">
      <c r="A51" s="75"/>
      <c r="B51" s="75"/>
      <c r="C51" s="78"/>
      <c r="D51" s="75"/>
      <c r="E51" s="75"/>
      <c r="F51" s="75"/>
      <c r="G51" s="75"/>
      <c r="H51" s="75"/>
      <c r="I51" s="75"/>
      <c r="K51" s="74"/>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row>
    <row r="52" spans="1:38" x14ac:dyDescent="0.25">
      <c r="A52" s="75"/>
      <c r="B52" s="75"/>
      <c r="C52" s="78"/>
      <c r="D52" s="75"/>
      <c r="E52" s="75"/>
      <c r="F52" s="75"/>
      <c r="G52" s="75"/>
      <c r="H52" s="75"/>
      <c r="I52" s="75"/>
      <c r="K52" s="74"/>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row>
    <row r="53" spans="1:38" x14ac:dyDescent="0.25">
      <c r="A53" s="75"/>
      <c r="B53" s="75"/>
      <c r="C53" s="78"/>
      <c r="D53" s="75"/>
      <c r="E53" s="75"/>
      <c r="F53" s="75"/>
      <c r="G53" s="75"/>
      <c r="H53" s="75"/>
      <c r="I53" s="75"/>
      <c r="K53" s="7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row>
    <row r="54" spans="1:38" x14ac:dyDescent="0.25">
      <c r="A54" s="75"/>
      <c r="B54" s="75"/>
      <c r="C54" s="78"/>
      <c r="D54" s="75"/>
      <c r="E54" s="75"/>
      <c r="F54" s="75"/>
      <c r="G54" s="75"/>
      <c r="H54" s="75"/>
      <c r="I54" s="75"/>
      <c r="K54" s="74"/>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row>
    <row r="55" spans="1:38" x14ac:dyDescent="0.25">
      <c r="A55" s="75"/>
      <c r="B55" s="75"/>
      <c r="C55" s="78"/>
      <c r="D55" s="75"/>
      <c r="E55" s="75"/>
      <c r="F55" s="75"/>
      <c r="G55" s="75"/>
      <c r="H55" s="75"/>
      <c r="I55" s="75"/>
      <c r="K55" s="74"/>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row>
    <row r="56" spans="1:38" x14ac:dyDescent="0.25">
      <c r="A56" s="75"/>
      <c r="B56" s="75"/>
      <c r="C56" s="78"/>
      <c r="D56" s="75"/>
      <c r="E56" s="75"/>
      <c r="F56" s="75"/>
      <c r="G56" s="75"/>
      <c r="H56" s="75"/>
      <c r="I56" s="75"/>
      <c r="K56" s="74"/>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1:38" x14ac:dyDescent="0.25">
      <c r="A57" s="75"/>
      <c r="B57" s="75"/>
      <c r="C57" s="78"/>
      <c r="D57" s="75"/>
      <c r="E57" s="75"/>
      <c r="F57" s="75"/>
      <c r="G57" s="75"/>
      <c r="H57" s="75"/>
      <c r="I57" s="75"/>
      <c r="K57" s="74"/>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x14ac:dyDescent="0.25">
      <c r="A58" s="75"/>
      <c r="B58" s="75"/>
      <c r="C58" s="78"/>
      <c r="D58" s="75"/>
      <c r="E58" s="75"/>
      <c r="F58" s="75"/>
      <c r="G58" s="75"/>
      <c r="H58" s="75"/>
      <c r="I58" s="75"/>
      <c r="K58" s="74"/>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row>
    <row r="59" spans="1:38" x14ac:dyDescent="0.25">
      <c r="A59" s="75"/>
      <c r="B59" s="75"/>
      <c r="C59" s="78"/>
      <c r="D59" s="75"/>
      <c r="E59" s="75"/>
      <c r="F59" s="75"/>
      <c r="G59" s="75"/>
      <c r="H59" s="75"/>
      <c r="I59" s="75"/>
      <c r="K59" s="74"/>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1:38" x14ac:dyDescent="0.25">
      <c r="A60" s="75"/>
      <c r="B60" s="75"/>
      <c r="C60" s="78"/>
      <c r="D60" s="75"/>
      <c r="E60" s="75"/>
      <c r="F60" s="75"/>
      <c r="G60" s="75"/>
      <c r="H60" s="75"/>
      <c r="I60" s="75"/>
      <c r="K60" s="74"/>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row>
    <row r="61" spans="1:38" x14ac:dyDescent="0.25">
      <c r="A61" s="75"/>
      <c r="B61" s="75"/>
      <c r="C61" s="78"/>
      <c r="D61" s="75"/>
      <c r="E61" s="75"/>
      <c r="F61" s="75"/>
      <c r="G61" s="75"/>
      <c r="H61" s="75"/>
      <c r="I61" s="75"/>
      <c r="K61" s="74"/>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1:38" x14ac:dyDescent="0.25">
      <c r="A62" s="75"/>
      <c r="B62" s="75"/>
      <c r="C62" s="78"/>
      <c r="D62" s="75"/>
      <c r="E62" s="75"/>
      <c r="F62" s="75"/>
      <c r="G62" s="75"/>
      <c r="H62" s="75"/>
      <c r="I62" s="75"/>
      <c r="K62" s="74"/>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row>
    <row r="63" spans="1:38" x14ac:dyDescent="0.25">
      <c r="A63" s="75"/>
      <c r="B63" s="75"/>
      <c r="C63" s="78"/>
      <c r="D63" s="75"/>
      <c r="E63" s="75"/>
      <c r="F63" s="75"/>
      <c r="G63" s="75"/>
      <c r="H63" s="75"/>
      <c r="I63" s="75"/>
      <c r="K63" s="74"/>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row>
    <row r="64" spans="1:38" x14ac:dyDescent="0.25">
      <c r="A64" s="75"/>
      <c r="B64" s="75"/>
      <c r="C64" s="78"/>
      <c r="D64" s="75"/>
      <c r="E64" s="75"/>
      <c r="F64" s="75"/>
      <c r="G64" s="75"/>
      <c r="H64" s="75"/>
      <c r="I64" s="75"/>
      <c r="K64" s="74"/>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row>
    <row r="65" spans="1:38" x14ac:dyDescent="0.25">
      <c r="A65" s="75"/>
      <c r="B65" s="75"/>
      <c r="C65" s="78"/>
      <c r="D65" s="75"/>
      <c r="E65" s="75"/>
      <c r="F65" s="75"/>
      <c r="G65" s="75"/>
      <c r="H65" s="75"/>
      <c r="I65" s="75"/>
      <c r="K65" s="74"/>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row>
    <row r="66" spans="1:38" x14ac:dyDescent="0.25">
      <c r="A66" s="75"/>
      <c r="B66" s="75"/>
      <c r="C66" s="78"/>
      <c r="D66" s="75"/>
      <c r="E66" s="75"/>
      <c r="F66" s="75"/>
      <c r="G66" s="75"/>
      <c r="H66" s="75"/>
      <c r="I66" s="75"/>
      <c r="K66" s="74"/>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row>
    <row r="67" spans="1:38" x14ac:dyDescent="0.25">
      <c r="A67" s="75"/>
      <c r="B67" s="75"/>
      <c r="C67" s="78"/>
      <c r="D67" s="75"/>
      <c r="E67" s="75"/>
      <c r="F67" s="75"/>
      <c r="G67" s="75"/>
      <c r="H67" s="75"/>
      <c r="I67" s="75"/>
      <c r="K67" s="74"/>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row>
    <row r="68" spans="1:38" x14ac:dyDescent="0.25">
      <c r="A68" s="75"/>
      <c r="B68" s="75"/>
      <c r="C68" s="78"/>
      <c r="D68" s="75"/>
      <c r="E68" s="75"/>
      <c r="F68" s="75"/>
      <c r="G68" s="75"/>
      <c r="H68" s="75"/>
      <c r="I68" s="75"/>
      <c r="K68" s="74"/>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row>
    <row r="69" spans="1:38" x14ac:dyDescent="0.25">
      <c r="A69" s="75"/>
      <c r="B69" s="75"/>
      <c r="C69" s="78"/>
      <c r="D69" s="75"/>
      <c r="E69" s="75"/>
      <c r="F69" s="75"/>
      <c r="G69" s="75"/>
      <c r="H69" s="75"/>
      <c r="I69" s="75"/>
      <c r="K69" s="74"/>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row>
    <row r="70" spans="1:38" x14ac:dyDescent="0.25">
      <c r="A70" s="75"/>
      <c r="B70" s="75"/>
      <c r="C70" s="78"/>
      <c r="D70" s="75"/>
      <c r="E70" s="75"/>
      <c r="F70" s="75"/>
      <c r="G70" s="75"/>
      <c r="H70" s="75"/>
      <c r="I70" s="75"/>
      <c r="K70" s="74"/>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row>
    <row r="71" spans="1:38" x14ac:dyDescent="0.25">
      <c r="A71" s="75"/>
      <c r="B71" s="75"/>
      <c r="C71" s="78"/>
      <c r="D71" s="75"/>
      <c r="E71" s="75"/>
      <c r="F71" s="75"/>
      <c r="G71" s="75"/>
      <c r="H71" s="75"/>
      <c r="I71" s="75"/>
      <c r="K71" s="7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row>
    <row r="72" spans="1:38" x14ac:dyDescent="0.25">
      <c r="A72" s="75"/>
      <c r="B72" s="75"/>
      <c r="C72" s="78"/>
      <c r="D72" s="75"/>
      <c r="E72" s="75"/>
      <c r="F72" s="75"/>
      <c r="G72" s="75"/>
      <c r="H72" s="75"/>
      <c r="I72" s="75"/>
      <c r="K72" s="74"/>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row>
    <row r="73" spans="1:38" x14ac:dyDescent="0.25">
      <c r="A73" s="75"/>
      <c r="B73" s="75"/>
      <c r="C73" s="78"/>
      <c r="D73" s="75"/>
      <c r="E73" s="75"/>
      <c r="F73" s="75"/>
      <c r="G73" s="75"/>
      <c r="H73" s="75"/>
      <c r="I73" s="75"/>
      <c r="K73" s="74"/>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row>
    <row r="74" spans="1:38" x14ac:dyDescent="0.25">
      <c r="A74" s="75"/>
      <c r="B74" s="75"/>
      <c r="C74" s="78"/>
      <c r="D74" s="75"/>
      <c r="E74" s="75"/>
      <c r="F74" s="75"/>
      <c r="G74" s="75"/>
      <c r="H74" s="75"/>
      <c r="I74" s="75"/>
      <c r="K74" s="74"/>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row>
    <row r="75" spans="1:38" x14ac:dyDescent="0.25">
      <c r="A75" s="75"/>
      <c r="B75" s="75"/>
      <c r="C75" s="78"/>
      <c r="D75" s="75"/>
      <c r="E75" s="75"/>
      <c r="F75" s="75"/>
      <c r="G75" s="75"/>
      <c r="H75" s="75"/>
      <c r="I75" s="75"/>
      <c r="K75" s="74"/>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row>
    <row r="76" spans="1:38" x14ac:dyDescent="0.25">
      <c r="A76" s="75"/>
      <c r="B76" s="75"/>
      <c r="C76" s="78"/>
      <c r="D76" s="75"/>
      <c r="E76" s="75"/>
      <c r="F76" s="75"/>
      <c r="G76" s="75"/>
      <c r="H76" s="75"/>
      <c r="I76" s="75"/>
      <c r="K76" s="74"/>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row>
    <row r="77" spans="1:38" x14ac:dyDescent="0.25">
      <c r="A77" s="75"/>
      <c r="B77" s="75"/>
      <c r="C77" s="78"/>
      <c r="D77" s="75"/>
      <c r="E77" s="75"/>
      <c r="F77" s="75"/>
      <c r="G77" s="75"/>
      <c r="H77" s="75"/>
      <c r="I77" s="75"/>
      <c r="K77" s="74"/>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row>
    <row r="78" spans="1:38" x14ac:dyDescent="0.25">
      <c r="A78" s="75"/>
      <c r="B78" s="75"/>
      <c r="C78" s="78"/>
      <c r="D78" s="75"/>
      <c r="E78" s="75"/>
      <c r="F78" s="75"/>
      <c r="G78" s="75"/>
      <c r="H78" s="75"/>
      <c r="I78" s="75"/>
      <c r="K78" s="74"/>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row>
    <row r="79" spans="1:38" x14ac:dyDescent="0.25">
      <c r="A79" s="75"/>
      <c r="B79" s="75"/>
      <c r="C79" s="78"/>
      <c r="D79" s="75"/>
      <c r="E79" s="75"/>
      <c r="F79" s="75"/>
      <c r="G79" s="75"/>
      <c r="H79" s="75"/>
      <c r="I79" s="75"/>
      <c r="K79" s="74"/>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row>
    <row r="80" spans="1:38" x14ac:dyDescent="0.25">
      <c r="A80" s="75"/>
      <c r="B80" s="75"/>
      <c r="C80" s="78"/>
      <c r="D80" s="75"/>
      <c r="E80" s="75"/>
      <c r="F80" s="75"/>
      <c r="G80" s="75"/>
      <c r="H80" s="75"/>
      <c r="I80" s="75"/>
      <c r="K80" s="74"/>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row>
    <row r="81" spans="1:38" x14ac:dyDescent="0.25">
      <c r="A81" s="75"/>
      <c r="B81" s="75"/>
      <c r="C81" s="78"/>
      <c r="D81" s="75"/>
      <c r="E81" s="75"/>
      <c r="F81" s="75"/>
      <c r="G81" s="75"/>
      <c r="H81" s="75"/>
      <c r="I81" s="75"/>
      <c r="K81" s="74"/>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row>
    <row r="82" spans="1:38" x14ac:dyDescent="0.25">
      <c r="A82" s="75"/>
      <c r="B82" s="75"/>
      <c r="C82" s="78"/>
      <c r="D82" s="75"/>
      <c r="E82" s="75"/>
      <c r="F82" s="75"/>
      <c r="G82" s="75"/>
      <c r="H82" s="75"/>
      <c r="I82" s="75"/>
      <c r="K82" s="74"/>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row>
    <row r="83" spans="1:38" x14ac:dyDescent="0.25">
      <c r="A83" s="75"/>
      <c r="B83" s="75"/>
      <c r="C83" s="78"/>
      <c r="D83" s="75"/>
      <c r="E83" s="75"/>
      <c r="F83" s="75"/>
      <c r="G83" s="75"/>
      <c r="H83" s="75"/>
      <c r="I83" s="75"/>
      <c r="K83" s="74"/>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row>
    <row r="84" spans="1:38" x14ac:dyDescent="0.25">
      <c r="A84" s="75"/>
      <c r="B84" s="75"/>
      <c r="C84" s="78"/>
      <c r="D84" s="75"/>
      <c r="E84" s="75"/>
      <c r="F84" s="75"/>
      <c r="G84" s="75"/>
      <c r="H84" s="75"/>
      <c r="I84" s="75"/>
      <c r="K84" s="74"/>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row>
    <row r="85" spans="1:38" x14ac:dyDescent="0.25">
      <c r="A85" s="75"/>
      <c r="B85" s="75"/>
      <c r="C85" s="78"/>
      <c r="D85" s="75"/>
      <c r="E85" s="75"/>
      <c r="F85" s="75"/>
      <c r="G85" s="75"/>
      <c r="H85" s="75"/>
      <c r="I85" s="75"/>
      <c r="K85" s="74"/>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row>
    <row r="86" spans="1:38" x14ac:dyDescent="0.25">
      <c r="A86" s="75"/>
      <c r="B86" s="75"/>
      <c r="C86" s="78"/>
      <c r="D86" s="75"/>
      <c r="E86" s="75"/>
      <c r="F86" s="75"/>
      <c r="G86" s="75"/>
      <c r="H86" s="75"/>
      <c r="I86" s="75"/>
      <c r="K86" s="74"/>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row>
    <row r="87" spans="1:38" x14ac:dyDescent="0.25">
      <c r="A87" s="75"/>
      <c r="B87" s="75"/>
      <c r="C87" s="78"/>
      <c r="D87" s="75"/>
      <c r="E87" s="75"/>
      <c r="F87" s="75"/>
      <c r="G87" s="75"/>
      <c r="H87" s="75"/>
      <c r="I87" s="75"/>
      <c r="K87" s="74"/>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row>
    <row r="88" spans="1:38" x14ac:dyDescent="0.25">
      <c r="A88" s="75"/>
      <c r="B88" s="75"/>
      <c r="C88" s="78"/>
      <c r="D88" s="75"/>
      <c r="E88" s="75"/>
      <c r="F88" s="75"/>
      <c r="G88" s="75"/>
      <c r="H88" s="75"/>
      <c r="I88" s="75"/>
      <c r="K88" s="74"/>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row>
    <row r="89" spans="1:38" x14ac:dyDescent="0.25">
      <c r="A89" s="75"/>
      <c r="B89" s="75"/>
      <c r="C89" s="78"/>
      <c r="D89" s="75"/>
      <c r="E89" s="75"/>
      <c r="F89" s="75"/>
      <c r="G89" s="75"/>
      <c r="H89" s="75"/>
      <c r="I89" s="75"/>
      <c r="K89" s="74"/>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row>
    <row r="90" spans="1:38" x14ac:dyDescent="0.25">
      <c r="A90" s="75"/>
      <c r="B90" s="75"/>
      <c r="C90" s="78"/>
      <c r="D90" s="75"/>
      <c r="E90" s="75"/>
      <c r="F90" s="75"/>
      <c r="G90" s="75"/>
      <c r="H90" s="75"/>
      <c r="I90" s="75"/>
      <c r="K90" s="74"/>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row>
    <row r="91" spans="1:38" x14ac:dyDescent="0.25">
      <c r="A91" s="75"/>
      <c r="B91" s="75"/>
      <c r="C91" s="78"/>
      <c r="D91" s="75"/>
      <c r="E91" s="75"/>
      <c r="F91" s="75"/>
      <c r="G91" s="75"/>
      <c r="H91" s="75"/>
      <c r="I91" s="75"/>
      <c r="K91" s="74"/>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row>
    <row r="92" spans="1:38" x14ac:dyDescent="0.25">
      <c r="A92" s="75"/>
      <c r="B92" s="75"/>
      <c r="C92" s="78"/>
      <c r="D92" s="75"/>
      <c r="E92" s="75"/>
      <c r="F92" s="75"/>
      <c r="G92" s="75"/>
      <c r="H92" s="75"/>
      <c r="I92" s="75"/>
      <c r="K92" s="74"/>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row>
    <row r="93" spans="1:38" x14ac:dyDescent="0.25">
      <c r="A93" s="75"/>
      <c r="B93" s="75"/>
      <c r="C93" s="78"/>
      <c r="D93" s="75"/>
      <c r="E93" s="75"/>
      <c r="F93" s="75"/>
      <c r="G93" s="75"/>
      <c r="H93" s="75"/>
      <c r="I93" s="75"/>
      <c r="K93" s="74"/>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row>
    <row r="94" spans="1:38" x14ac:dyDescent="0.25">
      <c r="A94" s="75"/>
      <c r="B94" s="75"/>
      <c r="C94" s="78"/>
      <c r="D94" s="75"/>
      <c r="E94" s="75"/>
      <c r="F94" s="75"/>
      <c r="G94" s="75"/>
      <c r="H94" s="75"/>
      <c r="I94" s="75"/>
      <c r="K94" s="7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row>
    <row r="95" spans="1:38" x14ac:dyDescent="0.25">
      <c r="A95" s="75"/>
      <c r="B95" s="75"/>
      <c r="C95" s="78"/>
      <c r="D95" s="75"/>
      <c r="E95" s="75"/>
      <c r="F95" s="75"/>
      <c r="G95" s="75"/>
      <c r="H95" s="75"/>
      <c r="I95" s="75"/>
      <c r="K95" s="74"/>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row>
    <row r="96" spans="1:38" x14ac:dyDescent="0.25">
      <c r="A96" s="75"/>
      <c r="B96" s="75"/>
      <c r="C96" s="78"/>
      <c r="D96" s="75"/>
      <c r="E96" s="75"/>
      <c r="F96" s="75"/>
      <c r="G96" s="75"/>
      <c r="H96" s="75"/>
      <c r="I96" s="75"/>
      <c r="K96" s="74"/>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row>
    <row r="97" spans="1:38" x14ac:dyDescent="0.25">
      <c r="A97" s="75"/>
      <c r="B97" s="75"/>
      <c r="C97" s="78"/>
      <c r="D97" s="75"/>
      <c r="E97" s="75"/>
      <c r="F97" s="75"/>
      <c r="G97" s="75"/>
      <c r="H97" s="75"/>
      <c r="I97" s="75"/>
      <c r="K97" s="74"/>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row>
    <row r="98" spans="1:38" x14ac:dyDescent="0.25">
      <c r="A98" s="75"/>
      <c r="B98" s="75"/>
      <c r="C98" s="78"/>
      <c r="D98" s="75"/>
      <c r="E98" s="75"/>
      <c r="F98" s="75"/>
      <c r="G98" s="75"/>
      <c r="H98" s="75"/>
      <c r="I98" s="75"/>
      <c r="K98" s="74"/>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row>
    <row r="99" spans="1:38" x14ac:dyDescent="0.25">
      <c r="A99" s="75"/>
      <c r="B99" s="75"/>
      <c r="C99" s="78"/>
      <c r="D99" s="75"/>
      <c r="E99" s="75"/>
      <c r="F99" s="75"/>
      <c r="G99" s="75"/>
      <c r="H99" s="75"/>
      <c r="I99" s="75"/>
      <c r="K99" s="74"/>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row>
    <row r="100" spans="1:38" x14ac:dyDescent="0.25">
      <c r="A100" s="75"/>
      <c r="B100" s="75"/>
      <c r="C100" s="78"/>
      <c r="D100" s="75"/>
      <c r="E100" s="75"/>
      <c r="F100" s="75"/>
      <c r="G100" s="75"/>
      <c r="H100" s="75"/>
      <c r="I100" s="75"/>
      <c r="K100" s="74"/>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row>
    <row r="101" spans="1:38" x14ac:dyDescent="0.25">
      <c r="A101" s="75"/>
      <c r="B101" s="75"/>
      <c r="C101" s="78"/>
      <c r="D101" s="75"/>
      <c r="E101" s="75"/>
      <c r="F101" s="75"/>
      <c r="G101" s="75"/>
      <c r="H101" s="75"/>
      <c r="I101" s="75"/>
      <c r="K101" s="74"/>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row>
    <row r="102" spans="1:38" x14ac:dyDescent="0.25">
      <c r="A102" s="75"/>
      <c r="B102" s="75"/>
      <c r="C102" s="78"/>
      <c r="D102" s="75"/>
      <c r="E102" s="75"/>
      <c r="F102" s="75"/>
      <c r="G102" s="75"/>
      <c r="H102" s="75"/>
      <c r="I102" s="75"/>
      <c r="K102" s="74"/>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row>
    <row r="103" spans="1:38" x14ac:dyDescent="0.25">
      <c r="A103" s="75"/>
      <c r="B103" s="75"/>
      <c r="C103" s="78"/>
      <c r="D103" s="75"/>
      <c r="E103" s="75"/>
      <c r="F103" s="75"/>
      <c r="G103" s="75"/>
      <c r="H103" s="75"/>
      <c r="I103" s="75"/>
      <c r="K103" s="74"/>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row>
    <row r="104" spans="1:38" x14ac:dyDescent="0.25">
      <c r="A104" s="75"/>
      <c r="B104" s="75"/>
      <c r="C104" s="78"/>
      <c r="D104" s="75"/>
      <c r="E104" s="75"/>
      <c r="F104" s="75"/>
      <c r="G104" s="75"/>
      <c r="H104" s="75"/>
      <c r="I104" s="75"/>
      <c r="K104" s="7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row>
    <row r="105" spans="1:38" x14ac:dyDescent="0.25">
      <c r="A105" s="75"/>
      <c r="B105" s="75"/>
      <c r="C105" s="78"/>
      <c r="D105" s="75"/>
      <c r="E105" s="75"/>
      <c r="F105" s="75"/>
      <c r="G105" s="75"/>
      <c r="H105" s="75"/>
      <c r="I105" s="75"/>
      <c r="K105" s="74"/>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row>
    <row r="106" spans="1:38" x14ac:dyDescent="0.25">
      <c r="A106" s="75"/>
      <c r="B106" s="75"/>
      <c r="C106" s="78"/>
      <c r="D106" s="75"/>
      <c r="E106" s="75"/>
      <c r="F106" s="75"/>
      <c r="G106" s="75"/>
      <c r="H106" s="75"/>
      <c r="I106" s="75"/>
      <c r="K106" s="74"/>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row>
    <row r="107" spans="1:38" x14ac:dyDescent="0.25">
      <c r="A107" s="75"/>
      <c r="B107" s="75"/>
      <c r="C107" s="78"/>
      <c r="D107" s="75"/>
      <c r="E107" s="75"/>
      <c r="F107" s="75"/>
      <c r="G107" s="75"/>
      <c r="H107" s="75"/>
      <c r="I107" s="75"/>
      <c r="K107" s="74"/>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8" x14ac:dyDescent="0.25">
      <c r="A108" s="75"/>
      <c r="B108" s="75"/>
      <c r="C108" s="78"/>
      <c r="D108" s="75"/>
      <c r="E108" s="75"/>
      <c r="F108" s="75"/>
      <c r="G108" s="75"/>
      <c r="H108" s="75"/>
      <c r="I108" s="75"/>
      <c r="K108" s="74"/>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row>
    <row r="109" spans="1:38" x14ac:dyDescent="0.25">
      <c r="A109" s="75"/>
      <c r="B109" s="75"/>
      <c r="C109" s="78"/>
      <c r="D109" s="75"/>
      <c r="E109" s="75"/>
      <c r="F109" s="75"/>
      <c r="G109" s="75"/>
      <c r="H109" s="75"/>
      <c r="I109" s="75"/>
      <c r="K109" s="74"/>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8" x14ac:dyDescent="0.25">
      <c r="A110" s="75"/>
      <c r="B110" s="75"/>
      <c r="C110" s="78"/>
      <c r="D110" s="75"/>
      <c r="E110" s="75"/>
      <c r="F110" s="75"/>
      <c r="G110" s="75"/>
      <c r="H110" s="75"/>
      <c r="I110" s="75"/>
      <c r="K110" s="74"/>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row>
    <row r="111" spans="1:38" x14ac:dyDescent="0.25">
      <c r="A111" s="75"/>
      <c r="B111" s="75"/>
      <c r="C111" s="78"/>
      <c r="D111" s="75"/>
      <c r="E111" s="75"/>
      <c r="F111" s="75"/>
      <c r="G111" s="75"/>
      <c r="H111" s="75"/>
      <c r="I111" s="75"/>
      <c r="K111" s="74"/>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row>
    <row r="112" spans="1:38" x14ac:dyDescent="0.25">
      <c r="A112" s="75"/>
      <c r="B112" s="75"/>
      <c r="C112" s="78"/>
      <c r="D112" s="75"/>
      <c r="E112" s="75"/>
      <c r="F112" s="75"/>
      <c r="G112" s="75"/>
      <c r="H112" s="75"/>
      <c r="I112" s="75"/>
      <c r="K112" s="74"/>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x14ac:dyDescent="0.25">
      <c r="A113" s="75"/>
      <c r="B113" s="75"/>
      <c r="C113" s="78"/>
      <c r="D113" s="75"/>
      <c r="E113" s="75"/>
      <c r="F113" s="75"/>
      <c r="G113" s="75"/>
      <c r="H113" s="75"/>
      <c r="I113" s="75"/>
      <c r="K113" s="74"/>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x14ac:dyDescent="0.25">
      <c r="A114" s="75"/>
      <c r="B114" s="75"/>
      <c r="C114" s="78"/>
      <c r="D114" s="75"/>
      <c r="E114" s="75"/>
      <c r="F114" s="75"/>
      <c r="G114" s="75"/>
      <c r="H114" s="75"/>
      <c r="I114" s="75"/>
      <c r="K114" s="74"/>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x14ac:dyDescent="0.25">
      <c r="A115" s="75"/>
      <c r="B115" s="75"/>
      <c r="C115" s="78"/>
      <c r="D115" s="75"/>
      <c r="E115" s="75"/>
      <c r="F115" s="75"/>
      <c r="G115" s="75"/>
      <c r="H115" s="75"/>
      <c r="I115" s="75"/>
      <c r="K115" s="74"/>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x14ac:dyDescent="0.25">
      <c r="A116" s="75"/>
      <c r="B116" s="75"/>
      <c r="C116" s="78"/>
      <c r="D116" s="75"/>
      <c r="E116" s="75"/>
      <c r="F116" s="75"/>
      <c r="G116" s="75"/>
      <c r="H116" s="75"/>
      <c r="I116" s="75"/>
      <c r="K116" s="74"/>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x14ac:dyDescent="0.25">
      <c r="A117" s="75"/>
      <c r="B117" s="75"/>
      <c r="C117" s="78"/>
      <c r="D117" s="75"/>
      <c r="E117" s="75"/>
      <c r="F117" s="75"/>
      <c r="G117" s="75"/>
      <c r="H117" s="75"/>
      <c r="I117" s="75"/>
      <c r="K117" s="74"/>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x14ac:dyDescent="0.25">
      <c r="A118" s="75"/>
      <c r="B118" s="75"/>
      <c r="C118" s="78"/>
      <c r="D118" s="75"/>
      <c r="E118" s="75"/>
      <c r="F118" s="75"/>
      <c r="G118" s="75"/>
      <c r="H118" s="75"/>
      <c r="I118" s="75"/>
      <c r="K118" s="74"/>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x14ac:dyDescent="0.25">
      <c r="A119" s="75"/>
      <c r="B119" s="75"/>
      <c r="C119" s="78"/>
      <c r="D119" s="75"/>
      <c r="E119" s="75"/>
      <c r="F119" s="75"/>
      <c r="G119" s="75"/>
      <c r="H119" s="75"/>
      <c r="I119" s="75"/>
      <c r="K119" s="74"/>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x14ac:dyDescent="0.25">
      <c r="A120" s="75"/>
      <c r="B120" s="75"/>
      <c r="C120" s="78"/>
      <c r="D120" s="75"/>
      <c r="E120" s="75"/>
      <c r="F120" s="75"/>
      <c r="G120" s="75"/>
      <c r="H120" s="75"/>
      <c r="I120" s="75"/>
      <c r="K120" s="74"/>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x14ac:dyDescent="0.25">
      <c r="A121" s="75"/>
      <c r="B121" s="75"/>
      <c r="C121" s="78"/>
      <c r="D121" s="75"/>
      <c r="E121" s="75"/>
      <c r="F121" s="75"/>
      <c r="G121" s="75"/>
      <c r="H121" s="75"/>
      <c r="I121" s="75"/>
      <c r="K121" s="74"/>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x14ac:dyDescent="0.25">
      <c r="A122" s="75"/>
      <c r="B122" s="75"/>
      <c r="C122" s="78"/>
      <c r="D122" s="75"/>
      <c r="E122" s="75"/>
      <c r="F122" s="75"/>
      <c r="G122" s="75"/>
      <c r="H122" s="75"/>
      <c r="I122" s="75"/>
      <c r="K122" s="74"/>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x14ac:dyDescent="0.25">
      <c r="A123" s="75"/>
      <c r="B123" s="75"/>
      <c r="C123" s="78"/>
      <c r="D123" s="75"/>
      <c r="E123" s="75"/>
      <c r="F123" s="75"/>
      <c r="G123" s="75"/>
      <c r="H123" s="75"/>
      <c r="I123" s="75"/>
      <c r="K123" s="74"/>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x14ac:dyDescent="0.25">
      <c r="A124" s="75"/>
      <c r="B124" s="75"/>
      <c r="C124" s="78"/>
      <c r="D124" s="75"/>
      <c r="E124" s="75"/>
      <c r="F124" s="75"/>
      <c r="G124" s="75"/>
      <c r="H124" s="75"/>
      <c r="I124" s="75"/>
      <c r="K124" s="74"/>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x14ac:dyDescent="0.25">
      <c r="A125" s="75"/>
      <c r="B125" s="75"/>
      <c r="C125" s="78"/>
      <c r="D125" s="75"/>
      <c r="E125" s="75"/>
      <c r="F125" s="75"/>
      <c r="G125" s="75"/>
      <c r="H125" s="75"/>
      <c r="I125" s="75"/>
      <c r="K125" s="74"/>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x14ac:dyDescent="0.25">
      <c r="A126" s="75"/>
      <c r="B126" s="75"/>
      <c r="C126" s="78"/>
      <c r="D126" s="75"/>
      <c r="E126" s="75"/>
      <c r="F126" s="75"/>
      <c r="G126" s="75"/>
      <c r="H126" s="75"/>
      <c r="I126" s="75"/>
      <c r="K126" s="74"/>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x14ac:dyDescent="0.25">
      <c r="A127" s="75"/>
      <c r="B127" s="75"/>
      <c r="C127" s="78"/>
      <c r="D127" s="75"/>
      <c r="E127" s="75"/>
      <c r="F127" s="75"/>
      <c r="G127" s="75"/>
      <c r="H127" s="75"/>
      <c r="I127" s="75"/>
      <c r="K127" s="74"/>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x14ac:dyDescent="0.25">
      <c r="A128" s="75"/>
      <c r="B128" s="75"/>
      <c r="C128" s="78"/>
      <c r="D128" s="75"/>
      <c r="E128" s="75"/>
      <c r="F128" s="75"/>
      <c r="G128" s="75"/>
      <c r="H128" s="75"/>
      <c r="I128" s="75"/>
      <c r="K128" s="74"/>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x14ac:dyDescent="0.25">
      <c r="A129" s="75"/>
      <c r="B129" s="75"/>
      <c r="C129" s="78"/>
      <c r="D129" s="75"/>
      <c r="E129" s="75"/>
      <c r="F129" s="75"/>
      <c r="G129" s="75"/>
      <c r="H129" s="75"/>
      <c r="I129" s="75"/>
      <c r="K129" s="74"/>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x14ac:dyDescent="0.25">
      <c r="A130" s="75"/>
      <c r="B130" s="75"/>
      <c r="C130" s="78"/>
      <c r="D130" s="75"/>
      <c r="E130" s="75"/>
      <c r="F130" s="75"/>
      <c r="G130" s="75"/>
      <c r="H130" s="75"/>
      <c r="I130" s="75"/>
      <c r="K130" s="74"/>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x14ac:dyDescent="0.25">
      <c r="A131" s="75"/>
      <c r="B131" s="75"/>
      <c r="C131" s="78"/>
      <c r="D131" s="75"/>
      <c r="E131" s="75"/>
      <c r="F131" s="75"/>
      <c r="G131" s="75"/>
      <c r="H131" s="75"/>
      <c r="I131" s="75"/>
      <c r="K131" s="74"/>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x14ac:dyDescent="0.25">
      <c r="A132" s="75"/>
      <c r="B132" s="75"/>
      <c r="C132" s="78"/>
      <c r="D132" s="75"/>
      <c r="E132" s="75"/>
      <c r="F132" s="75"/>
      <c r="G132" s="75"/>
      <c r="H132" s="75"/>
      <c r="I132" s="75"/>
      <c r="K132" s="74"/>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x14ac:dyDescent="0.25">
      <c r="A133" s="75"/>
      <c r="B133" s="75"/>
      <c r="C133" s="78"/>
      <c r="D133" s="75"/>
      <c r="E133" s="75"/>
      <c r="F133" s="75"/>
      <c r="G133" s="75"/>
      <c r="H133" s="75"/>
      <c r="I133" s="75"/>
      <c r="K133" s="74"/>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x14ac:dyDescent="0.25">
      <c r="A134" s="75"/>
      <c r="B134" s="75"/>
      <c r="C134" s="78"/>
      <c r="D134" s="75"/>
      <c r="E134" s="75"/>
      <c r="F134" s="75"/>
      <c r="G134" s="75"/>
      <c r="H134" s="75"/>
      <c r="I134" s="75"/>
      <c r="K134" s="74"/>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x14ac:dyDescent="0.25">
      <c r="A135" s="75"/>
      <c r="B135" s="75"/>
      <c r="C135" s="78"/>
      <c r="D135" s="75"/>
      <c r="E135" s="75"/>
      <c r="F135" s="75"/>
      <c r="G135" s="75"/>
      <c r="H135" s="75"/>
      <c r="I135" s="75"/>
      <c r="K135" s="74"/>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x14ac:dyDescent="0.25">
      <c r="A136" s="75"/>
      <c r="B136" s="75"/>
      <c r="C136" s="78"/>
      <c r="D136" s="75"/>
      <c r="E136" s="75"/>
      <c r="F136" s="75"/>
      <c r="G136" s="75"/>
      <c r="H136" s="75"/>
      <c r="I136" s="75"/>
      <c r="K136" s="74"/>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x14ac:dyDescent="0.25">
      <c r="A137" s="75"/>
      <c r="B137" s="75"/>
      <c r="C137" s="78"/>
      <c r="D137" s="75"/>
      <c r="E137" s="75"/>
      <c r="F137" s="75"/>
      <c r="G137" s="75"/>
      <c r="H137" s="75"/>
      <c r="I137" s="75"/>
      <c r="K137" s="74"/>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x14ac:dyDescent="0.25">
      <c r="A138" s="75"/>
      <c r="B138" s="75"/>
      <c r="C138" s="78"/>
      <c r="D138" s="75"/>
      <c r="E138" s="75"/>
      <c r="F138" s="75"/>
      <c r="G138" s="75"/>
      <c r="H138" s="75"/>
      <c r="I138" s="75"/>
      <c r="K138" s="74"/>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x14ac:dyDescent="0.25">
      <c r="A139" s="75"/>
      <c r="B139" s="75"/>
      <c r="C139" s="78"/>
      <c r="D139" s="75"/>
      <c r="E139" s="75"/>
      <c r="F139" s="75"/>
      <c r="G139" s="75"/>
      <c r="H139" s="75"/>
      <c r="I139" s="75"/>
      <c r="K139" s="74"/>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x14ac:dyDescent="0.25">
      <c r="A140" s="75"/>
      <c r="B140" s="75"/>
      <c r="C140" s="78"/>
      <c r="D140" s="75"/>
      <c r="E140" s="75"/>
      <c r="F140" s="75"/>
      <c r="G140" s="75"/>
      <c r="H140" s="75"/>
      <c r="I140" s="75"/>
      <c r="K140" s="74"/>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x14ac:dyDescent="0.25">
      <c r="A141" s="75"/>
      <c r="B141" s="75"/>
      <c r="C141" s="78"/>
      <c r="D141" s="75"/>
      <c r="E141" s="75"/>
      <c r="F141" s="75"/>
      <c r="G141" s="75"/>
      <c r="H141" s="75"/>
      <c r="I141" s="75"/>
      <c r="K141" s="74"/>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x14ac:dyDescent="0.25">
      <c r="A142" s="75"/>
      <c r="B142" s="75"/>
      <c r="C142" s="78"/>
      <c r="D142" s="75"/>
      <c r="E142" s="75"/>
      <c r="F142" s="75"/>
      <c r="G142" s="75"/>
      <c r="H142" s="75"/>
      <c r="I142" s="75"/>
      <c r="K142" s="74"/>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x14ac:dyDescent="0.25">
      <c r="A143" s="75"/>
      <c r="B143" s="75"/>
      <c r="C143" s="78"/>
      <c r="D143" s="75"/>
      <c r="E143" s="75"/>
      <c r="F143" s="75"/>
      <c r="G143" s="75"/>
      <c r="H143" s="75"/>
      <c r="I143" s="75"/>
      <c r="K143" s="74"/>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x14ac:dyDescent="0.25">
      <c r="A144" s="75"/>
      <c r="B144" s="75"/>
      <c r="C144" s="78"/>
      <c r="D144" s="75"/>
      <c r="E144" s="75"/>
      <c r="F144" s="75"/>
      <c r="G144" s="75"/>
      <c r="H144" s="75"/>
      <c r="I144" s="75"/>
      <c r="K144" s="74"/>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x14ac:dyDescent="0.25">
      <c r="A145" s="75"/>
      <c r="B145" s="75"/>
      <c r="C145" s="78"/>
      <c r="D145" s="75"/>
      <c r="E145" s="75"/>
      <c r="F145" s="75"/>
      <c r="G145" s="75"/>
      <c r="H145" s="75"/>
      <c r="I145" s="75"/>
      <c r="K145" s="74"/>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x14ac:dyDescent="0.25">
      <c r="A146" s="75"/>
      <c r="B146" s="75"/>
      <c r="C146" s="78"/>
      <c r="D146" s="75"/>
      <c r="E146" s="75"/>
      <c r="F146" s="75"/>
      <c r="G146" s="75"/>
      <c r="H146" s="75"/>
      <c r="I146" s="75"/>
      <c r="K146" s="74"/>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x14ac:dyDescent="0.25">
      <c r="A147" s="75"/>
      <c r="B147" s="75"/>
      <c r="C147" s="78"/>
      <c r="D147" s="75"/>
      <c r="E147" s="75"/>
      <c r="F147" s="75"/>
      <c r="G147" s="75"/>
      <c r="H147" s="75"/>
      <c r="I147" s="75"/>
      <c r="K147" s="74"/>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x14ac:dyDescent="0.25">
      <c r="A148" s="75"/>
      <c r="B148" s="75"/>
      <c r="C148" s="78"/>
      <c r="D148" s="75"/>
      <c r="E148" s="75"/>
      <c r="F148" s="75"/>
      <c r="G148" s="75"/>
      <c r="H148" s="75"/>
      <c r="I148" s="75"/>
      <c r="K148" s="74"/>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x14ac:dyDescent="0.25">
      <c r="A149" s="75"/>
      <c r="B149" s="75"/>
      <c r="C149" s="78"/>
      <c r="D149" s="75"/>
      <c r="E149" s="75"/>
      <c r="F149" s="75"/>
      <c r="G149" s="75"/>
      <c r="H149" s="75"/>
      <c r="I149" s="75"/>
      <c r="K149" s="74"/>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x14ac:dyDescent="0.25">
      <c r="A150" s="75"/>
      <c r="B150" s="75"/>
      <c r="C150" s="78"/>
      <c r="D150" s="75"/>
      <c r="E150" s="75"/>
      <c r="F150" s="75"/>
      <c r="G150" s="75"/>
      <c r="H150" s="75"/>
      <c r="I150" s="75"/>
      <c r="K150" s="74"/>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x14ac:dyDescent="0.25">
      <c r="A151" s="75"/>
      <c r="B151" s="75"/>
      <c r="C151" s="78"/>
      <c r="D151" s="75"/>
      <c r="E151" s="75"/>
      <c r="F151" s="75"/>
      <c r="G151" s="75"/>
      <c r="H151" s="75"/>
      <c r="I151" s="75"/>
      <c r="K151" s="74"/>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x14ac:dyDescent="0.25">
      <c r="A152" s="75"/>
      <c r="B152" s="75"/>
      <c r="C152" s="78"/>
      <c r="D152" s="75"/>
      <c r="E152" s="75"/>
      <c r="F152" s="75"/>
      <c r="G152" s="75"/>
      <c r="H152" s="75"/>
      <c r="I152" s="75"/>
      <c r="K152" s="74"/>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row>
    <row r="153" spans="1:38" x14ac:dyDescent="0.25">
      <c r="A153" s="75"/>
      <c r="B153" s="75"/>
      <c r="C153" s="78"/>
      <c r="D153" s="75"/>
      <c r="E153" s="75"/>
      <c r="F153" s="75"/>
      <c r="G153" s="75"/>
      <c r="H153" s="75"/>
      <c r="I153" s="75"/>
      <c r="K153" s="74"/>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row>
    <row r="154" spans="1:38" x14ac:dyDescent="0.25">
      <c r="A154" s="75"/>
      <c r="B154" s="75"/>
      <c r="C154" s="78"/>
      <c r="D154" s="75"/>
      <c r="E154" s="75"/>
      <c r="F154" s="75"/>
      <c r="G154" s="75"/>
      <c r="H154" s="75"/>
      <c r="I154" s="75"/>
      <c r="K154" s="74"/>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row>
    <row r="155" spans="1:38" x14ac:dyDescent="0.25">
      <c r="A155" s="75"/>
      <c r="B155" s="75"/>
      <c r="C155" s="78"/>
      <c r="D155" s="75"/>
      <c r="E155" s="75"/>
      <c r="F155" s="75"/>
      <c r="G155" s="75"/>
      <c r="H155" s="75"/>
      <c r="I155" s="75"/>
      <c r="K155" s="74"/>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row>
    <row r="156" spans="1:38" x14ac:dyDescent="0.25">
      <c r="A156" s="75"/>
      <c r="B156" s="75"/>
      <c r="C156" s="78"/>
      <c r="D156" s="75"/>
      <c r="E156" s="75"/>
      <c r="F156" s="75"/>
      <c r="G156" s="75"/>
      <c r="H156" s="75"/>
      <c r="I156" s="75"/>
      <c r="K156" s="74"/>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x14ac:dyDescent="0.25">
      <c r="A157" s="75"/>
      <c r="B157" s="75"/>
      <c r="C157" s="78"/>
      <c r="D157" s="75"/>
      <c r="E157" s="75"/>
      <c r="F157" s="75"/>
      <c r="G157" s="75"/>
      <c r="H157" s="75"/>
      <c r="I157" s="75"/>
      <c r="K157" s="74"/>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x14ac:dyDescent="0.25">
      <c r="A158" s="75"/>
      <c r="B158" s="75"/>
      <c r="C158" s="78"/>
      <c r="D158" s="75"/>
      <c r="E158" s="75"/>
      <c r="F158" s="75"/>
      <c r="G158" s="75"/>
      <c r="H158" s="75"/>
      <c r="I158" s="75"/>
      <c r="K158" s="74"/>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8" x14ac:dyDescent="0.25">
      <c r="A159" s="75"/>
      <c r="B159" s="75"/>
      <c r="C159" s="78"/>
      <c r="D159" s="75"/>
      <c r="E159" s="75"/>
      <c r="F159" s="75"/>
      <c r="G159" s="75"/>
      <c r="H159" s="75"/>
      <c r="I159" s="75"/>
      <c r="K159" s="74"/>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row>
    <row r="160" spans="1:38" x14ac:dyDescent="0.25">
      <c r="A160" s="75"/>
      <c r="B160" s="75"/>
      <c r="C160" s="78"/>
      <c r="D160" s="75"/>
      <c r="E160" s="75"/>
      <c r="F160" s="75"/>
      <c r="G160" s="75"/>
      <c r="H160" s="75"/>
      <c r="I160" s="75"/>
      <c r="K160" s="74"/>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row>
    <row r="161" spans="1:38" x14ac:dyDescent="0.25">
      <c r="A161" s="75"/>
      <c r="B161" s="75"/>
      <c r="C161" s="78"/>
      <c r="D161" s="75"/>
      <c r="E161" s="75"/>
      <c r="F161" s="75"/>
      <c r="G161" s="75"/>
      <c r="H161" s="75"/>
      <c r="I161" s="75"/>
      <c r="K161" s="74"/>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row>
    <row r="162" spans="1:38" x14ac:dyDescent="0.25">
      <c r="A162" s="75"/>
      <c r="B162" s="75"/>
      <c r="C162" s="78"/>
      <c r="D162" s="75"/>
      <c r="E162" s="75"/>
      <c r="F162" s="75"/>
      <c r="G162" s="75"/>
      <c r="H162" s="75"/>
      <c r="I162" s="75"/>
      <c r="K162" s="74"/>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row>
    <row r="163" spans="1:38" x14ac:dyDescent="0.25">
      <c r="A163" s="75"/>
      <c r="B163" s="75"/>
      <c r="C163" s="78"/>
      <c r="D163" s="75"/>
      <c r="E163" s="75"/>
      <c r="F163" s="75"/>
      <c r="G163" s="75"/>
      <c r="H163" s="75"/>
      <c r="I163" s="75"/>
      <c r="K163" s="74"/>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row>
    <row r="164" spans="1:38" x14ac:dyDescent="0.25">
      <c r="A164" s="75"/>
      <c r="B164" s="75"/>
      <c r="C164" s="78"/>
      <c r="D164" s="75"/>
      <c r="E164" s="75"/>
      <c r="F164" s="75"/>
      <c r="G164" s="75"/>
      <c r="H164" s="75"/>
      <c r="I164" s="75"/>
      <c r="K164" s="74"/>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8" x14ac:dyDescent="0.25">
      <c r="A165" s="75"/>
      <c r="B165" s="75"/>
      <c r="C165" s="78"/>
      <c r="D165" s="75"/>
      <c r="E165" s="75"/>
      <c r="F165" s="75"/>
      <c r="G165" s="75"/>
      <c r="H165" s="75"/>
      <c r="I165" s="75"/>
      <c r="K165" s="74"/>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8" x14ac:dyDescent="0.25">
      <c r="A166" s="75"/>
      <c r="B166" s="75"/>
      <c r="C166" s="78"/>
      <c r="D166" s="75"/>
      <c r="E166" s="75"/>
      <c r="F166" s="75"/>
      <c r="G166" s="75"/>
      <c r="H166" s="75"/>
      <c r="I166" s="75"/>
      <c r="K166" s="74"/>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row>
    <row r="167" spans="1:38" x14ac:dyDescent="0.25">
      <c r="A167" s="75"/>
      <c r="B167" s="75"/>
      <c r="C167" s="78"/>
      <c r="D167" s="75"/>
      <c r="E167" s="75"/>
      <c r="F167" s="75"/>
      <c r="G167" s="75"/>
      <c r="H167" s="75"/>
      <c r="I167" s="75"/>
      <c r="K167" s="74"/>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8" x14ac:dyDescent="0.25">
      <c r="A168" s="75"/>
      <c r="B168" s="75"/>
      <c r="C168" s="78"/>
      <c r="D168" s="75"/>
      <c r="E168" s="75"/>
      <c r="F168" s="75"/>
      <c r="G168" s="75"/>
      <c r="H168" s="75"/>
      <c r="I168" s="75"/>
      <c r="K168" s="74"/>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row>
    <row r="169" spans="1:38" x14ac:dyDescent="0.25">
      <c r="A169" s="75"/>
      <c r="B169" s="75"/>
      <c r="C169" s="78"/>
      <c r="D169" s="75"/>
      <c r="E169" s="75"/>
      <c r="F169" s="75"/>
      <c r="G169" s="75"/>
      <c r="H169" s="75"/>
      <c r="I169" s="75"/>
      <c r="K169" s="74"/>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row>
    <row r="170" spans="1:38" x14ac:dyDescent="0.25">
      <c r="A170" s="75"/>
      <c r="B170" s="75"/>
      <c r="C170" s="78"/>
      <c r="D170" s="75"/>
      <c r="E170" s="75"/>
      <c r="F170" s="75"/>
      <c r="G170" s="75"/>
      <c r="H170" s="75"/>
      <c r="I170" s="75"/>
      <c r="K170" s="74"/>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row>
    <row r="171" spans="1:38" x14ac:dyDescent="0.25">
      <c r="A171" s="75"/>
      <c r="B171" s="75"/>
      <c r="C171" s="78"/>
      <c r="D171" s="75"/>
      <c r="E171" s="75"/>
      <c r="F171" s="75"/>
      <c r="G171" s="75"/>
      <c r="H171" s="75"/>
      <c r="I171" s="75"/>
      <c r="K171" s="74"/>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row>
    <row r="172" spans="1:38" x14ac:dyDescent="0.25">
      <c r="A172" s="75"/>
      <c r="B172" s="75"/>
      <c r="C172" s="78"/>
      <c r="D172" s="75"/>
      <c r="E172" s="75"/>
      <c r="F172" s="75"/>
      <c r="G172" s="75"/>
      <c r="H172" s="75"/>
      <c r="I172" s="75"/>
      <c r="K172" s="74"/>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row>
    <row r="173" spans="1:38" x14ac:dyDescent="0.25">
      <c r="A173" s="75"/>
      <c r="B173" s="75"/>
      <c r="C173" s="78"/>
      <c r="D173" s="75"/>
      <c r="E173" s="75"/>
      <c r="F173" s="75"/>
      <c r="G173" s="75"/>
      <c r="H173" s="75"/>
      <c r="I173" s="75"/>
      <c r="K173" s="74"/>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row>
    <row r="174" spans="1:38" x14ac:dyDescent="0.25">
      <c r="A174" s="75"/>
      <c r="B174" s="75"/>
      <c r="C174" s="78"/>
      <c r="D174" s="75"/>
      <c r="E174" s="75"/>
      <c r="F174" s="75"/>
      <c r="G174" s="75"/>
      <c r="H174" s="75"/>
      <c r="I174" s="75"/>
      <c r="K174" s="74"/>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row>
    <row r="175" spans="1:38" x14ac:dyDescent="0.25">
      <c r="A175" s="75"/>
      <c r="B175" s="75"/>
      <c r="C175" s="78"/>
      <c r="D175" s="75"/>
      <c r="E175" s="75"/>
      <c r="F175" s="75"/>
      <c r="G175" s="75"/>
      <c r="H175" s="75"/>
      <c r="I175" s="75"/>
      <c r="K175" s="74"/>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row>
    <row r="176" spans="1:38" x14ac:dyDescent="0.25">
      <c r="A176" s="75"/>
      <c r="B176" s="75"/>
      <c r="C176" s="78"/>
      <c r="D176" s="75"/>
      <c r="E176" s="75"/>
      <c r="F176" s="75"/>
      <c r="G176" s="75"/>
      <c r="H176" s="75"/>
      <c r="I176" s="75"/>
      <c r="K176" s="74"/>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row>
    <row r="177" spans="1:38" x14ac:dyDescent="0.25">
      <c r="A177" s="75"/>
      <c r="B177" s="75"/>
      <c r="C177" s="78"/>
      <c r="D177" s="75"/>
      <c r="E177" s="75"/>
      <c r="F177" s="75"/>
      <c r="G177" s="75"/>
      <c r="H177" s="75"/>
      <c r="I177" s="75"/>
      <c r="K177" s="74"/>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row>
    <row r="178" spans="1:38" x14ac:dyDescent="0.25">
      <c r="A178" s="75"/>
      <c r="B178" s="75"/>
      <c r="C178" s="78"/>
      <c r="D178" s="75"/>
      <c r="E178" s="75"/>
      <c r="F178" s="75"/>
      <c r="G178" s="75"/>
      <c r="H178" s="75"/>
      <c r="I178" s="75"/>
      <c r="K178" s="74"/>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row>
    <row r="179" spans="1:38" x14ac:dyDescent="0.25">
      <c r="A179" s="75"/>
      <c r="B179" s="75"/>
      <c r="C179" s="78"/>
      <c r="D179" s="75"/>
      <c r="E179" s="75"/>
      <c r="F179" s="75"/>
      <c r="G179" s="75"/>
      <c r="H179" s="75"/>
      <c r="I179" s="75"/>
      <c r="K179" s="74"/>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row r="180" spans="1:38" x14ac:dyDescent="0.25">
      <c r="A180" s="75"/>
      <c r="B180" s="75"/>
      <c r="C180" s="78"/>
      <c r="D180" s="75"/>
      <c r="E180" s="75"/>
      <c r="F180" s="75"/>
      <c r="G180" s="75"/>
      <c r="H180" s="75"/>
      <c r="I180" s="75"/>
      <c r="K180" s="74"/>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row>
    <row r="181" spans="1:38" x14ac:dyDescent="0.25">
      <c r="A181" s="75"/>
      <c r="B181" s="75"/>
      <c r="C181" s="78"/>
      <c r="D181" s="75"/>
      <c r="E181" s="75"/>
      <c r="F181" s="75"/>
      <c r="G181" s="75"/>
      <c r="H181" s="75"/>
      <c r="I181" s="75"/>
      <c r="K181" s="74"/>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row>
    <row r="182" spans="1:38" x14ac:dyDescent="0.25">
      <c r="A182" s="75"/>
      <c r="B182" s="75"/>
      <c r="C182" s="78"/>
      <c r="D182" s="75"/>
      <c r="E182" s="75"/>
      <c r="F182" s="75"/>
      <c r="G182" s="75"/>
      <c r="H182" s="75"/>
      <c r="I182" s="75"/>
      <c r="K182" s="74"/>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row>
    <row r="183" spans="1:38" x14ac:dyDescent="0.25">
      <c r="A183" s="75"/>
      <c r="B183" s="75"/>
      <c r="C183" s="78"/>
      <c r="D183" s="75"/>
      <c r="E183" s="75"/>
      <c r="F183" s="75"/>
      <c r="G183" s="75"/>
      <c r="H183" s="75"/>
      <c r="I183" s="75"/>
      <c r="K183" s="74"/>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row>
    <row r="184" spans="1:38" x14ac:dyDescent="0.25">
      <c r="A184" s="75"/>
      <c r="B184" s="75"/>
      <c r="C184" s="78"/>
      <c r="D184" s="75"/>
      <c r="E184" s="75"/>
      <c r="F184" s="75"/>
      <c r="G184" s="75"/>
      <c r="H184" s="75"/>
      <c r="I184" s="75"/>
      <c r="K184" s="74"/>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row>
    <row r="185" spans="1:38" x14ac:dyDescent="0.25">
      <c r="A185" s="75"/>
      <c r="B185" s="75"/>
      <c r="C185" s="78"/>
      <c r="D185" s="75"/>
      <c r="E185" s="75"/>
      <c r="F185" s="75"/>
      <c r="G185" s="75"/>
      <c r="H185" s="75"/>
      <c r="I185" s="75"/>
      <c r="K185" s="74"/>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row>
    <row r="186" spans="1:38" x14ac:dyDescent="0.25">
      <c r="A186" s="75"/>
      <c r="B186" s="75"/>
      <c r="C186" s="78"/>
      <c r="D186" s="75"/>
      <c r="E186" s="75"/>
      <c r="F186" s="75"/>
      <c r="G186" s="75"/>
      <c r="H186" s="75"/>
      <c r="I186" s="75"/>
      <c r="K186" s="74"/>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row>
    <row r="187" spans="1:38" x14ac:dyDescent="0.25">
      <c r="A187" s="75"/>
      <c r="B187" s="75"/>
      <c r="C187" s="78"/>
      <c r="D187" s="75"/>
      <c r="E187" s="75"/>
      <c r="F187" s="75"/>
      <c r="G187" s="75"/>
      <c r="H187" s="75"/>
      <c r="I187" s="75"/>
      <c r="K187" s="74"/>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row>
    <row r="188" spans="1:38" x14ac:dyDescent="0.25">
      <c r="A188" s="75"/>
      <c r="B188" s="75"/>
      <c r="C188" s="78"/>
      <c r="D188" s="75"/>
      <c r="E188" s="75"/>
      <c r="F188" s="75"/>
      <c r="G188" s="75"/>
      <c r="H188" s="75"/>
      <c r="I188" s="75"/>
      <c r="K188" s="74"/>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row>
    <row r="189" spans="1:38" x14ac:dyDescent="0.25">
      <c r="A189" s="75"/>
      <c r="B189" s="75"/>
      <c r="C189" s="78"/>
      <c r="D189" s="75"/>
      <c r="E189" s="75"/>
      <c r="F189" s="75"/>
      <c r="G189" s="75"/>
      <c r="H189" s="75"/>
      <c r="I189" s="75"/>
      <c r="K189" s="74"/>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row>
    <row r="190" spans="1:38" x14ac:dyDescent="0.25">
      <c r="A190" s="75"/>
      <c r="B190" s="75"/>
      <c r="C190" s="78"/>
      <c r="D190" s="75"/>
      <c r="E190" s="75"/>
      <c r="F190" s="75"/>
      <c r="G190" s="75"/>
      <c r="H190" s="75"/>
      <c r="I190" s="75"/>
      <c r="K190" s="74"/>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row>
    <row r="191" spans="1:38" x14ac:dyDescent="0.25">
      <c r="A191" s="75"/>
      <c r="B191" s="75"/>
      <c r="C191" s="78"/>
      <c r="D191" s="75"/>
      <c r="E191" s="75"/>
      <c r="F191" s="75"/>
      <c r="G191" s="75"/>
      <c r="H191" s="75"/>
      <c r="I191" s="75"/>
      <c r="K191" s="74"/>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row>
    <row r="192" spans="1:38" x14ac:dyDescent="0.25">
      <c r="A192" s="75"/>
      <c r="B192" s="75"/>
      <c r="C192" s="78"/>
      <c r="D192" s="75"/>
      <c r="E192" s="75"/>
      <c r="F192" s="75"/>
      <c r="G192" s="75"/>
      <c r="H192" s="75"/>
      <c r="I192" s="75"/>
      <c r="K192" s="74"/>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row>
    <row r="193" spans="1:38" x14ac:dyDescent="0.25">
      <c r="A193" s="75"/>
      <c r="B193" s="75"/>
      <c r="C193" s="78"/>
      <c r="D193" s="75"/>
      <c r="E193" s="75"/>
      <c r="F193" s="75"/>
      <c r="G193" s="75"/>
      <c r="H193" s="75"/>
      <c r="I193" s="75"/>
      <c r="K193" s="74"/>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row>
    <row r="194" spans="1:38" x14ac:dyDescent="0.25">
      <c r="A194" s="75"/>
      <c r="B194" s="75"/>
      <c r="C194" s="78"/>
      <c r="D194" s="75"/>
      <c r="E194" s="75"/>
      <c r="F194" s="75"/>
      <c r="G194" s="75"/>
      <c r="H194" s="75"/>
      <c r="I194" s="75"/>
      <c r="K194" s="74"/>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row>
    <row r="195" spans="1:38" x14ac:dyDescent="0.25">
      <c r="A195" s="75"/>
      <c r="B195" s="75"/>
      <c r="C195" s="78"/>
      <c r="D195" s="75"/>
      <c r="E195" s="75"/>
      <c r="F195" s="75"/>
      <c r="G195" s="75"/>
      <c r="H195" s="75"/>
      <c r="I195" s="75"/>
      <c r="K195" s="74"/>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row>
    <row r="196" spans="1:38" x14ac:dyDescent="0.25">
      <c r="A196" s="75"/>
      <c r="B196" s="75"/>
      <c r="C196" s="78"/>
      <c r="D196" s="75"/>
      <c r="E196" s="75"/>
      <c r="F196" s="75"/>
      <c r="G196" s="75"/>
      <c r="H196" s="75"/>
      <c r="I196" s="75"/>
      <c r="K196" s="74"/>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row>
    <row r="197" spans="1:38" x14ac:dyDescent="0.25">
      <c r="A197" s="75"/>
      <c r="B197" s="75"/>
      <c r="C197" s="78"/>
      <c r="D197" s="75"/>
      <c r="E197" s="75"/>
      <c r="F197" s="75"/>
      <c r="G197" s="75"/>
      <c r="H197" s="75"/>
      <c r="I197" s="75"/>
      <c r="K197" s="74"/>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row>
    <row r="198" spans="1:38" x14ac:dyDescent="0.25">
      <c r="A198" s="75"/>
      <c r="B198" s="75"/>
      <c r="C198" s="78"/>
      <c r="D198" s="75"/>
      <c r="E198" s="75"/>
      <c r="F198" s="75"/>
      <c r="G198" s="75"/>
      <c r="H198" s="75"/>
      <c r="I198" s="75"/>
      <c r="K198" s="74"/>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row>
    <row r="199" spans="1:38" x14ac:dyDescent="0.25">
      <c r="A199" s="75"/>
      <c r="B199" s="75"/>
      <c r="C199" s="78"/>
      <c r="D199" s="75"/>
      <c r="E199" s="75"/>
      <c r="F199" s="75"/>
      <c r="G199" s="75"/>
      <c r="H199" s="75"/>
      <c r="I199" s="75"/>
      <c r="K199" s="74"/>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row>
    <row r="200" spans="1:38" x14ac:dyDescent="0.25">
      <c r="A200" s="75"/>
      <c r="B200" s="75"/>
      <c r="C200" s="78"/>
      <c r="D200" s="75"/>
      <c r="E200" s="75"/>
      <c r="F200" s="75"/>
      <c r="G200" s="75"/>
      <c r="H200" s="75"/>
      <c r="I200" s="75"/>
      <c r="K200" s="74"/>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row>
    <row r="201" spans="1:38" x14ac:dyDescent="0.25">
      <c r="A201" s="75"/>
      <c r="B201" s="75"/>
      <c r="C201" s="78"/>
      <c r="D201" s="75"/>
      <c r="E201" s="75"/>
      <c r="F201" s="75"/>
      <c r="G201" s="75"/>
      <c r="H201" s="75"/>
      <c r="I201" s="75"/>
      <c r="K201" s="74"/>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row>
    <row r="202" spans="1:38" x14ac:dyDescent="0.25">
      <c r="A202" s="75"/>
      <c r="B202" s="75"/>
      <c r="C202" s="78"/>
      <c r="D202" s="75"/>
      <c r="E202" s="75"/>
      <c r="F202" s="75"/>
      <c r="G202" s="75"/>
      <c r="H202" s="75"/>
      <c r="I202" s="75"/>
      <c r="K202" s="74"/>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row>
    <row r="203" spans="1:38" x14ac:dyDescent="0.25">
      <c r="A203" s="75"/>
      <c r="B203" s="75"/>
      <c r="C203" s="78"/>
      <c r="D203" s="75"/>
      <c r="E203" s="75"/>
      <c r="F203" s="75"/>
      <c r="G203" s="75"/>
      <c r="H203" s="75"/>
      <c r="I203" s="75"/>
      <c r="K203" s="74"/>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row>
    <row r="204" spans="1:38" x14ac:dyDescent="0.25">
      <c r="A204" s="75"/>
      <c r="B204" s="75"/>
      <c r="C204" s="78"/>
      <c r="D204" s="75"/>
      <c r="E204" s="75"/>
      <c r="F204" s="75"/>
      <c r="G204" s="75"/>
      <c r="H204" s="75"/>
      <c r="I204" s="75"/>
      <c r="K204" s="74"/>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row>
    <row r="205" spans="1:38" x14ac:dyDescent="0.25">
      <c r="A205" s="75"/>
      <c r="B205" s="75"/>
      <c r="C205" s="78"/>
      <c r="D205" s="75"/>
      <c r="E205" s="75"/>
      <c r="F205" s="75"/>
      <c r="G205" s="75"/>
      <c r="H205" s="75"/>
      <c r="I205" s="75"/>
      <c r="K205" s="74"/>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row>
    <row r="206" spans="1:38" x14ac:dyDescent="0.25">
      <c r="A206" s="75"/>
      <c r="B206" s="75"/>
      <c r="C206" s="78"/>
      <c r="D206" s="75"/>
      <c r="E206" s="75"/>
      <c r="F206" s="75"/>
      <c r="G206" s="75"/>
      <c r="H206" s="75"/>
      <c r="I206" s="75"/>
      <c r="K206" s="74"/>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row>
    <row r="207" spans="1:38" x14ac:dyDescent="0.25">
      <c r="A207" s="75"/>
      <c r="B207" s="75"/>
      <c r="C207" s="78"/>
      <c r="D207" s="75"/>
      <c r="E207" s="75"/>
      <c r="F207" s="75"/>
      <c r="G207" s="75"/>
      <c r="H207" s="75"/>
      <c r="I207" s="75"/>
      <c r="K207" s="74"/>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row>
    <row r="208" spans="1:38" x14ac:dyDescent="0.25">
      <c r="A208" s="75"/>
      <c r="B208" s="75"/>
      <c r="C208" s="78"/>
      <c r="D208" s="75"/>
      <c r="E208" s="75"/>
      <c r="F208" s="75"/>
      <c r="G208" s="75"/>
      <c r="H208" s="75"/>
      <c r="I208" s="75"/>
      <c r="K208" s="74"/>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row>
    <row r="209" spans="1:38" x14ac:dyDescent="0.25">
      <c r="A209" s="75"/>
      <c r="B209" s="75"/>
      <c r="C209" s="78"/>
      <c r="D209" s="75"/>
      <c r="E209" s="75"/>
      <c r="F209" s="75"/>
      <c r="G209" s="75"/>
      <c r="H209" s="75"/>
      <c r="I209" s="75"/>
      <c r="K209" s="74"/>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row>
    <row r="210" spans="1:38" x14ac:dyDescent="0.25">
      <c r="A210" s="75"/>
      <c r="B210" s="75"/>
      <c r="C210" s="78"/>
      <c r="D210" s="75"/>
      <c r="E210" s="75"/>
      <c r="F210" s="75"/>
      <c r="G210" s="75"/>
      <c r="H210" s="75"/>
      <c r="I210" s="75"/>
      <c r="K210" s="74"/>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row>
    <row r="211" spans="1:38" x14ac:dyDescent="0.25">
      <c r="A211" s="75"/>
      <c r="B211" s="75"/>
      <c r="C211" s="78"/>
      <c r="D211" s="75"/>
      <c r="E211" s="75"/>
      <c r="F211" s="75"/>
      <c r="G211" s="75"/>
      <c r="H211" s="75"/>
      <c r="I211" s="75"/>
      <c r="K211" s="74"/>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row>
    <row r="212" spans="1:38" x14ac:dyDescent="0.25">
      <c r="A212" s="75"/>
      <c r="B212" s="75"/>
      <c r="C212" s="78"/>
      <c r="D212" s="75"/>
      <c r="E212" s="75"/>
      <c r="F212" s="75"/>
      <c r="G212" s="75"/>
      <c r="H212" s="75"/>
      <c r="I212" s="75"/>
      <c r="K212" s="74"/>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row>
    <row r="213" spans="1:38" x14ac:dyDescent="0.25">
      <c r="A213" s="75"/>
      <c r="B213" s="75"/>
      <c r="C213" s="78"/>
      <c r="D213" s="75"/>
      <c r="E213" s="75"/>
      <c r="F213" s="75"/>
      <c r="G213" s="75"/>
      <c r="H213" s="75"/>
      <c r="I213" s="75"/>
      <c r="K213" s="74"/>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row>
    <row r="214" spans="1:38" x14ac:dyDescent="0.25">
      <c r="A214" s="75"/>
      <c r="B214" s="75"/>
      <c r="C214" s="78"/>
      <c r="D214" s="75"/>
      <c r="E214" s="75"/>
      <c r="F214" s="75"/>
      <c r="G214" s="75"/>
      <c r="H214" s="75"/>
      <c r="I214" s="75"/>
      <c r="K214" s="74"/>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row>
    <row r="215" spans="1:38" x14ac:dyDescent="0.25">
      <c r="A215" s="75"/>
      <c r="B215" s="75"/>
      <c r="C215" s="78"/>
      <c r="D215" s="75"/>
      <c r="E215" s="75"/>
      <c r="F215" s="75"/>
      <c r="G215" s="75"/>
      <c r="H215" s="75"/>
      <c r="I215" s="75"/>
      <c r="K215" s="74"/>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row>
    <row r="216" spans="1:38" x14ac:dyDescent="0.25">
      <c r="A216" s="75"/>
      <c r="B216" s="75"/>
      <c r="C216" s="78"/>
      <c r="D216" s="75"/>
      <c r="E216" s="75"/>
      <c r="F216" s="75"/>
      <c r="G216" s="75"/>
      <c r="H216" s="75"/>
      <c r="I216" s="75"/>
      <c r="K216" s="74"/>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row>
    <row r="217" spans="1:38" x14ac:dyDescent="0.25">
      <c r="A217" s="75"/>
      <c r="B217" s="75"/>
      <c r="C217" s="78"/>
      <c r="D217" s="75"/>
      <c r="E217" s="75"/>
      <c r="F217" s="75"/>
      <c r="G217" s="75"/>
      <c r="H217" s="75"/>
      <c r="I217" s="75"/>
      <c r="K217" s="74"/>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row>
    <row r="218" spans="1:38" x14ac:dyDescent="0.25">
      <c r="A218" s="75"/>
      <c r="B218" s="75"/>
      <c r="C218" s="78"/>
      <c r="D218" s="75"/>
      <c r="E218" s="75"/>
      <c r="F218" s="75"/>
      <c r="G218" s="75"/>
      <c r="H218" s="75"/>
      <c r="I218" s="75"/>
      <c r="K218" s="74"/>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row>
    <row r="219" spans="1:38" x14ac:dyDescent="0.25">
      <c r="A219" s="75"/>
      <c r="B219" s="75"/>
      <c r="C219" s="78"/>
      <c r="D219" s="75"/>
      <c r="E219" s="75"/>
      <c r="F219" s="75"/>
      <c r="G219" s="75"/>
      <c r="H219" s="75"/>
      <c r="I219" s="75"/>
      <c r="K219" s="74"/>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row>
    <row r="220" spans="1:38" x14ac:dyDescent="0.25">
      <c r="A220" s="75"/>
      <c r="B220" s="75"/>
      <c r="C220" s="78"/>
      <c r="D220" s="75"/>
      <c r="E220" s="75"/>
      <c r="F220" s="75"/>
      <c r="G220" s="75"/>
      <c r="H220" s="75"/>
      <c r="I220" s="75"/>
      <c r="K220" s="74"/>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row>
    <row r="221" spans="1:38" x14ac:dyDescent="0.25">
      <c r="A221" s="75"/>
      <c r="B221" s="75"/>
      <c r="C221" s="78"/>
      <c r="D221" s="75"/>
      <c r="E221" s="75"/>
      <c r="F221" s="75"/>
      <c r="G221" s="75"/>
      <c r="H221" s="75"/>
      <c r="I221" s="75"/>
      <c r="K221" s="74"/>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row>
    <row r="222" spans="1:38" x14ac:dyDescent="0.25">
      <c r="A222" s="75"/>
      <c r="B222" s="75"/>
      <c r="C222" s="78"/>
      <c r="D222" s="75"/>
      <c r="E222" s="75"/>
      <c r="F222" s="75"/>
      <c r="G222" s="75"/>
      <c r="H222" s="75"/>
      <c r="I222" s="75"/>
      <c r="K222" s="74"/>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row>
    <row r="223" spans="1:38" x14ac:dyDescent="0.25">
      <c r="A223" s="75"/>
      <c r="B223" s="75"/>
      <c r="C223" s="78"/>
      <c r="D223" s="75"/>
      <c r="E223" s="75"/>
      <c r="F223" s="75"/>
      <c r="G223" s="75"/>
      <c r="H223" s="75"/>
      <c r="I223" s="75"/>
      <c r="K223" s="74"/>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row>
    <row r="224" spans="1:38" x14ac:dyDescent="0.25">
      <c r="A224" s="75"/>
      <c r="B224" s="75"/>
      <c r="C224" s="78"/>
      <c r="D224" s="75"/>
      <c r="E224" s="75"/>
      <c r="F224" s="75"/>
      <c r="G224" s="75"/>
      <c r="H224" s="75"/>
      <c r="I224" s="75"/>
      <c r="K224" s="74"/>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row>
    <row r="225" spans="1:38" x14ac:dyDescent="0.25">
      <c r="A225" s="75"/>
      <c r="B225" s="75"/>
      <c r="C225" s="78"/>
      <c r="D225" s="75"/>
      <c r="E225" s="75"/>
      <c r="F225" s="75"/>
      <c r="G225" s="75"/>
      <c r="H225" s="75"/>
      <c r="I225" s="75"/>
      <c r="K225" s="74"/>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row>
    <row r="226" spans="1:38" x14ac:dyDescent="0.25">
      <c r="A226" s="75"/>
      <c r="B226" s="75"/>
      <c r="C226" s="78"/>
      <c r="D226" s="75"/>
      <c r="E226" s="75"/>
      <c r="F226" s="75"/>
      <c r="G226" s="75"/>
      <c r="H226" s="75"/>
      <c r="I226" s="75"/>
      <c r="K226" s="74"/>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row>
    <row r="227" spans="1:38" x14ac:dyDescent="0.25">
      <c r="A227" s="75"/>
      <c r="B227" s="75"/>
      <c r="C227" s="78"/>
      <c r="D227" s="75"/>
      <c r="E227" s="75"/>
      <c r="F227" s="75"/>
      <c r="G227" s="75"/>
      <c r="H227" s="75"/>
      <c r="I227" s="75"/>
      <c r="K227" s="74"/>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row>
    <row r="228" spans="1:38" x14ac:dyDescent="0.25">
      <c r="A228" s="75"/>
      <c r="B228" s="75"/>
      <c r="C228" s="78"/>
      <c r="D228" s="75"/>
      <c r="E228" s="75"/>
      <c r="F228" s="75"/>
      <c r="G228" s="75"/>
      <c r="H228" s="75"/>
      <c r="I228" s="75"/>
      <c r="K228" s="74"/>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row>
    <row r="229" spans="1:38" x14ac:dyDescent="0.25">
      <c r="A229" s="75"/>
      <c r="B229" s="75"/>
      <c r="C229" s="78"/>
      <c r="D229" s="75"/>
      <c r="E229" s="75"/>
      <c r="F229" s="75"/>
      <c r="G229" s="75"/>
      <c r="H229" s="75"/>
      <c r="I229" s="75"/>
      <c r="K229" s="74"/>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row>
    <row r="230" spans="1:38" x14ac:dyDescent="0.25">
      <c r="A230" s="75"/>
      <c r="B230" s="75"/>
      <c r="C230" s="78"/>
      <c r="D230" s="75"/>
      <c r="E230" s="75"/>
      <c r="F230" s="75"/>
      <c r="G230" s="75"/>
      <c r="H230" s="75"/>
      <c r="I230" s="75"/>
      <c r="K230" s="74"/>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row>
    <row r="231" spans="1:38" x14ac:dyDescent="0.25">
      <c r="A231" s="75"/>
      <c r="B231" s="75"/>
      <c r="C231" s="78"/>
      <c r="D231" s="75"/>
      <c r="E231" s="75"/>
      <c r="F231" s="75"/>
      <c r="G231" s="75"/>
      <c r="H231" s="75"/>
      <c r="I231" s="75"/>
      <c r="K231" s="74"/>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row>
    <row r="232" spans="1:38" x14ac:dyDescent="0.25">
      <c r="A232" s="75"/>
      <c r="B232" s="75"/>
      <c r="C232" s="78"/>
      <c r="D232" s="75"/>
      <c r="E232" s="75"/>
      <c r="F232" s="75"/>
      <c r="G232" s="75"/>
      <c r="H232" s="75"/>
      <c r="I232" s="75"/>
      <c r="K232" s="74"/>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row>
    <row r="233" spans="1:38" x14ac:dyDescent="0.25">
      <c r="A233" s="75"/>
      <c r="B233" s="75"/>
      <c r="C233" s="78"/>
      <c r="D233" s="75"/>
      <c r="E233" s="75"/>
      <c r="F233" s="75"/>
      <c r="G233" s="75"/>
      <c r="H233" s="75"/>
      <c r="I233" s="75"/>
      <c r="K233" s="74"/>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row>
    <row r="234" spans="1:38" x14ac:dyDescent="0.25">
      <c r="A234" s="75"/>
      <c r="B234" s="75"/>
      <c r="C234" s="78"/>
      <c r="D234" s="75"/>
      <c r="E234" s="75"/>
      <c r="F234" s="75"/>
      <c r="G234" s="75"/>
      <c r="H234" s="75"/>
      <c r="I234" s="75"/>
      <c r="K234" s="74"/>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row>
    <row r="235" spans="1:38" x14ac:dyDescent="0.25">
      <c r="A235" s="75"/>
      <c r="B235" s="75"/>
      <c r="C235" s="78"/>
      <c r="D235" s="75"/>
      <c r="E235" s="75"/>
      <c r="F235" s="75"/>
      <c r="G235" s="75"/>
      <c r="H235" s="75"/>
      <c r="I235" s="75"/>
      <c r="K235" s="74"/>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row>
    <row r="236" spans="1:38" x14ac:dyDescent="0.25">
      <c r="A236" s="75"/>
      <c r="B236" s="75"/>
      <c r="C236" s="78"/>
      <c r="D236" s="75"/>
      <c r="E236" s="75"/>
      <c r="F236" s="75"/>
      <c r="G236" s="75"/>
      <c r="H236" s="75"/>
      <c r="I236" s="75"/>
      <c r="K236" s="74"/>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row>
    <row r="237" spans="1:38" x14ac:dyDescent="0.25">
      <c r="A237" s="75"/>
      <c r="B237" s="75"/>
      <c r="C237" s="78"/>
      <c r="D237" s="75"/>
      <c r="E237" s="75"/>
      <c r="F237" s="75"/>
      <c r="G237" s="75"/>
      <c r="H237" s="75"/>
      <c r="I237" s="75"/>
      <c r="K237" s="74"/>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row>
    <row r="238" spans="1:38" x14ac:dyDescent="0.25">
      <c r="A238" s="75"/>
      <c r="B238" s="75"/>
      <c r="C238" s="78"/>
      <c r="D238" s="75"/>
      <c r="E238" s="75"/>
      <c r="F238" s="75"/>
      <c r="G238" s="75"/>
      <c r="H238" s="75"/>
      <c r="I238" s="75"/>
      <c r="K238" s="74"/>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row>
    <row r="239" spans="1:38" x14ac:dyDescent="0.25">
      <c r="A239" s="75"/>
      <c r="B239" s="75"/>
      <c r="C239" s="78"/>
      <c r="D239" s="75"/>
      <c r="E239" s="75"/>
      <c r="F239" s="75"/>
      <c r="G239" s="75"/>
      <c r="H239" s="75"/>
      <c r="I239" s="75"/>
      <c r="K239" s="74"/>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row>
    <row r="240" spans="1:38" x14ac:dyDescent="0.25">
      <c r="A240" s="75"/>
      <c r="B240" s="75"/>
      <c r="C240" s="78"/>
      <c r="D240" s="75"/>
      <c r="E240" s="75"/>
      <c r="F240" s="75"/>
      <c r="G240" s="75"/>
      <c r="H240" s="75"/>
      <c r="I240" s="75"/>
      <c r="K240" s="74"/>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row>
    <row r="241" spans="1:38" x14ac:dyDescent="0.25">
      <c r="A241" s="75"/>
      <c r="B241" s="75"/>
      <c r="C241" s="78"/>
      <c r="D241" s="75"/>
      <c r="E241" s="75"/>
      <c r="F241" s="75"/>
      <c r="G241" s="75"/>
      <c r="H241" s="75"/>
      <c r="I241" s="75"/>
      <c r="K241" s="74"/>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row>
    <row r="242" spans="1:38" x14ac:dyDescent="0.25">
      <c r="A242" s="75"/>
      <c r="B242" s="75"/>
      <c r="C242" s="78"/>
      <c r="D242" s="75"/>
      <c r="E242" s="75"/>
      <c r="F242" s="75"/>
      <c r="G242" s="75"/>
      <c r="H242" s="75"/>
      <c r="I242" s="75"/>
      <c r="K242" s="74"/>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row>
    <row r="243" spans="1:38" x14ac:dyDescent="0.25">
      <c r="A243" s="75"/>
      <c r="B243" s="75"/>
      <c r="C243" s="78"/>
      <c r="D243" s="75"/>
      <c r="E243" s="75"/>
      <c r="F243" s="75"/>
      <c r="G243" s="75"/>
      <c r="H243" s="75"/>
      <c r="I243" s="75"/>
      <c r="K243" s="74"/>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row>
    <row r="244" spans="1:38" x14ac:dyDescent="0.25">
      <c r="A244" s="75"/>
      <c r="B244" s="75"/>
      <c r="C244" s="78"/>
      <c r="D244" s="75"/>
      <c r="E244" s="75"/>
      <c r="F244" s="75"/>
      <c r="G244" s="75"/>
      <c r="H244" s="75"/>
      <c r="I244" s="75"/>
      <c r="K244" s="74"/>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row>
    <row r="245" spans="1:38" x14ac:dyDescent="0.25">
      <c r="A245" s="75"/>
      <c r="B245" s="75"/>
      <c r="C245" s="78"/>
      <c r="D245" s="75"/>
      <c r="E245" s="75"/>
      <c r="F245" s="75"/>
      <c r="G245" s="75"/>
      <c r="H245" s="75"/>
      <c r="I245" s="75"/>
      <c r="K245" s="74"/>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row>
    <row r="246" spans="1:38" x14ac:dyDescent="0.25">
      <c r="A246" s="75"/>
      <c r="B246" s="75"/>
      <c r="C246" s="78"/>
      <c r="D246" s="75"/>
      <c r="E246" s="75"/>
      <c r="F246" s="75"/>
      <c r="G246" s="75"/>
      <c r="H246" s="75"/>
      <c r="I246" s="75"/>
      <c r="K246" s="74"/>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row>
    <row r="247" spans="1:38" x14ac:dyDescent="0.25">
      <c r="A247" s="75"/>
      <c r="B247" s="75"/>
      <c r="C247" s="78"/>
      <c r="D247" s="75"/>
      <c r="E247" s="75"/>
      <c r="F247" s="75"/>
      <c r="G247" s="75"/>
      <c r="H247" s="75"/>
      <c r="I247" s="75"/>
      <c r="K247" s="74"/>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row>
    <row r="248" spans="1:38" x14ac:dyDescent="0.25">
      <c r="A248" s="75"/>
      <c r="B248" s="75"/>
      <c r="C248" s="78"/>
      <c r="D248" s="75"/>
      <c r="E248" s="75"/>
      <c r="F248" s="75"/>
      <c r="G248" s="75"/>
      <c r="H248" s="75"/>
      <c r="I248" s="75"/>
      <c r="K248" s="74"/>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row>
    <row r="249" spans="1:38" x14ac:dyDescent="0.25">
      <c r="A249" s="75"/>
      <c r="B249" s="75"/>
      <c r="C249" s="78"/>
      <c r="D249" s="75"/>
      <c r="E249" s="75"/>
      <c r="F249" s="75"/>
      <c r="G249" s="75"/>
      <c r="H249" s="75"/>
      <c r="I249" s="75"/>
      <c r="K249" s="74"/>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row>
    <row r="250" spans="1:38" x14ac:dyDescent="0.25">
      <c r="A250" s="75"/>
      <c r="B250" s="75"/>
      <c r="C250" s="78"/>
      <c r="D250" s="75"/>
      <c r="E250" s="75"/>
      <c r="F250" s="75"/>
      <c r="G250" s="75"/>
      <c r="H250" s="75"/>
      <c r="I250" s="75"/>
      <c r="K250" s="74"/>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row>
    <row r="251" spans="1:38" x14ac:dyDescent="0.25">
      <c r="A251" s="75"/>
      <c r="B251" s="75"/>
      <c r="C251" s="78"/>
      <c r="D251" s="75"/>
      <c r="E251" s="75"/>
      <c r="F251" s="75"/>
      <c r="G251" s="75"/>
      <c r="H251" s="75"/>
      <c r="I251" s="75"/>
      <c r="K251" s="74"/>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row>
    <row r="252" spans="1:38" x14ac:dyDescent="0.25">
      <c r="A252" s="75"/>
      <c r="B252" s="75"/>
      <c r="C252" s="78"/>
      <c r="D252" s="75"/>
      <c r="E252" s="75"/>
      <c r="F252" s="75"/>
      <c r="G252" s="75"/>
      <c r="H252" s="75"/>
      <c r="I252" s="75"/>
      <c r="K252" s="74"/>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row>
    <row r="253" spans="1:38" x14ac:dyDescent="0.25">
      <c r="A253" s="75"/>
      <c r="B253" s="75"/>
      <c r="C253" s="78"/>
      <c r="D253" s="75"/>
      <c r="E253" s="75"/>
      <c r="F253" s="75"/>
      <c r="G253" s="75"/>
      <c r="H253" s="75"/>
      <c r="I253" s="75"/>
      <c r="K253" s="74"/>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row>
    <row r="254" spans="1:38" x14ac:dyDescent="0.25">
      <c r="A254" s="75"/>
      <c r="B254" s="75"/>
      <c r="C254" s="78"/>
      <c r="D254" s="75"/>
      <c r="E254" s="75"/>
      <c r="F254" s="75"/>
      <c r="G254" s="75"/>
      <c r="H254" s="75"/>
      <c r="I254" s="75"/>
      <c r="K254" s="74"/>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row>
    <row r="255" spans="1:38" x14ac:dyDescent="0.25">
      <c r="A255" s="75"/>
      <c r="B255" s="75"/>
      <c r="C255" s="78"/>
      <c r="D255" s="75"/>
      <c r="E255" s="75"/>
      <c r="F255" s="75"/>
      <c r="G255" s="75"/>
      <c r="H255" s="75"/>
      <c r="I255" s="75"/>
      <c r="K255" s="74"/>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row>
    <row r="256" spans="1:38" x14ac:dyDescent="0.25">
      <c r="A256" s="75"/>
      <c r="B256" s="75"/>
      <c r="C256" s="78"/>
      <c r="D256" s="75"/>
      <c r="E256" s="75"/>
      <c r="F256" s="75"/>
      <c r="G256" s="75"/>
      <c r="H256" s="75"/>
      <c r="I256" s="75"/>
      <c r="K256" s="74"/>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row>
    <row r="257" spans="1:38" x14ac:dyDescent="0.25">
      <c r="A257" s="75"/>
      <c r="B257" s="75"/>
      <c r="C257" s="78"/>
      <c r="D257" s="75"/>
      <c r="E257" s="75"/>
      <c r="F257" s="75"/>
      <c r="G257" s="75"/>
      <c r="H257" s="75"/>
      <c r="I257" s="75"/>
      <c r="K257" s="74"/>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row>
    <row r="258" spans="1:38" x14ac:dyDescent="0.25">
      <c r="A258" s="75"/>
      <c r="B258" s="75"/>
      <c r="C258" s="78"/>
      <c r="D258" s="75"/>
      <c r="E258" s="75"/>
      <c r="F258" s="75"/>
      <c r="G258" s="75"/>
      <c r="H258" s="75"/>
      <c r="I258" s="75"/>
      <c r="K258" s="74"/>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row>
    <row r="259" spans="1:38" x14ac:dyDescent="0.25">
      <c r="A259" s="75"/>
      <c r="B259" s="75"/>
      <c r="C259" s="78"/>
      <c r="D259" s="75"/>
      <c r="E259" s="75"/>
      <c r="F259" s="75"/>
      <c r="G259" s="75"/>
      <c r="H259" s="75"/>
      <c r="I259" s="75"/>
      <c r="K259" s="74"/>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row>
    <row r="260" spans="1:38" x14ac:dyDescent="0.25">
      <c r="A260" s="75"/>
      <c r="B260" s="75"/>
      <c r="C260" s="78"/>
      <c r="D260" s="75"/>
      <c r="E260" s="75"/>
      <c r="F260" s="75"/>
      <c r="G260" s="75"/>
      <c r="H260" s="75"/>
      <c r="I260" s="75"/>
      <c r="K260" s="74"/>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row>
    <row r="261" spans="1:38" x14ac:dyDescent="0.25">
      <c r="A261" s="75"/>
      <c r="B261" s="75"/>
      <c r="C261" s="78"/>
      <c r="D261" s="75"/>
      <c r="E261" s="75"/>
      <c r="F261" s="75"/>
      <c r="G261" s="75"/>
      <c r="H261" s="75"/>
      <c r="I261" s="75"/>
      <c r="K261" s="74"/>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row>
    <row r="262" spans="1:38" x14ac:dyDescent="0.25">
      <c r="A262" s="75"/>
      <c r="B262" s="75"/>
      <c r="C262" s="78"/>
      <c r="D262" s="75"/>
      <c r="E262" s="75"/>
      <c r="F262" s="75"/>
      <c r="G262" s="75"/>
      <c r="H262" s="75"/>
      <c r="I262" s="75"/>
      <c r="K262" s="74"/>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row>
    <row r="263" spans="1:38" x14ac:dyDescent="0.25">
      <c r="A263" s="75"/>
      <c r="B263" s="75"/>
      <c r="C263" s="78"/>
      <c r="D263" s="75"/>
      <c r="E263" s="75"/>
      <c r="F263" s="75"/>
      <c r="G263" s="75"/>
      <c r="H263" s="75"/>
      <c r="I263" s="75"/>
      <c r="K263" s="74"/>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row>
    <row r="264" spans="1:38" x14ac:dyDescent="0.25">
      <c r="A264" s="75"/>
      <c r="B264" s="75"/>
      <c r="C264" s="78"/>
      <c r="D264" s="75"/>
      <c r="E264" s="75"/>
      <c r="F264" s="75"/>
      <c r="G264" s="75"/>
      <c r="H264" s="75"/>
      <c r="I264" s="75"/>
      <c r="K264" s="74"/>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row>
    <row r="265" spans="1:38" x14ac:dyDescent="0.25">
      <c r="A265" s="75"/>
      <c r="B265" s="75"/>
      <c r="C265" s="78"/>
      <c r="D265" s="75"/>
      <c r="E265" s="75"/>
      <c r="F265" s="75"/>
      <c r="G265" s="75"/>
      <c r="H265" s="75"/>
      <c r="I265" s="75"/>
      <c r="K265" s="74"/>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row>
    <row r="266" spans="1:38" x14ac:dyDescent="0.25">
      <c r="A266" s="75"/>
      <c r="B266" s="75"/>
      <c r="C266" s="78"/>
      <c r="D266" s="75"/>
      <c r="E266" s="75"/>
      <c r="F266" s="75"/>
      <c r="G266" s="75"/>
      <c r="H266" s="75"/>
      <c r="I266" s="75"/>
      <c r="K266" s="74"/>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row>
    <row r="267" spans="1:38" x14ac:dyDescent="0.25">
      <c r="A267" s="75"/>
      <c r="B267" s="75"/>
      <c r="C267" s="78"/>
      <c r="D267" s="75"/>
      <c r="E267" s="75"/>
      <c r="F267" s="75"/>
      <c r="G267" s="75"/>
      <c r="H267" s="75"/>
      <c r="I267" s="75"/>
      <c r="K267" s="74"/>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row>
    <row r="268" spans="1:38" x14ac:dyDescent="0.25">
      <c r="A268" s="75"/>
      <c r="B268" s="75"/>
      <c r="C268" s="78"/>
      <c r="D268" s="75"/>
      <c r="E268" s="75"/>
      <c r="F268" s="75"/>
      <c r="G268" s="75"/>
      <c r="H268" s="75"/>
      <c r="I268" s="75"/>
      <c r="K268" s="74"/>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row>
    <row r="269" spans="1:38" x14ac:dyDescent="0.25">
      <c r="A269" s="75"/>
      <c r="B269" s="75"/>
      <c r="C269" s="78"/>
      <c r="D269" s="75"/>
      <c r="E269" s="75"/>
      <c r="F269" s="75"/>
      <c r="G269" s="75"/>
      <c r="H269" s="75"/>
      <c r="I269" s="75"/>
      <c r="K269" s="74"/>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row>
    <row r="270" spans="1:38" x14ac:dyDescent="0.25">
      <c r="A270" s="75"/>
      <c r="B270" s="75"/>
      <c r="C270" s="78"/>
      <c r="D270" s="75"/>
      <c r="E270" s="75"/>
      <c r="F270" s="75"/>
      <c r="G270" s="75"/>
      <c r="H270" s="75"/>
      <c r="I270" s="75"/>
      <c r="K270" s="74"/>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row>
    <row r="271" spans="1:38" x14ac:dyDescent="0.25">
      <c r="A271" s="75"/>
      <c r="B271" s="75"/>
      <c r="C271" s="78"/>
      <c r="D271" s="75"/>
      <c r="E271" s="75"/>
      <c r="F271" s="75"/>
      <c r="G271" s="75"/>
      <c r="H271" s="75"/>
      <c r="I271" s="75"/>
      <c r="K271" s="74"/>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row>
    <row r="272" spans="1:38" x14ac:dyDescent="0.25">
      <c r="A272" s="75"/>
      <c r="B272" s="75"/>
      <c r="C272" s="78"/>
      <c r="D272" s="75"/>
      <c r="E272" s="75"/>
      <c r="F272" s="75"/>
      <c r="G272" s="75"/>
      <c r="H272" s="75"/>
      <c r="I272" s="75"/>
      <c r="K272" s="74"/>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row>
    <row r="273" spans="1:38" x14ac:dyDescent="0.25">
      <c r="A273" s="75"/>
      <c r="B273" s="75"/>
      <c r="C273" s="78"/>
      <c r="D273" s="75"/>
      <c r="E273" s="75"/>
      <c r="F273" s="75"/>
      <c r="G273" s="75"/>
      <c r="H273" s="75"/>
      <c r="I273" s="75"/>
      <c r="K273" s="74"/>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row>
    <row r="274" spans="1:38" x14ac:dyDescent="0.25">
      <c r="A274" s="75"/>
      <c r="B274" s="75"/>
      <c r="C274" s="78"/>
      <c r="D274" s="75"/>
      <c r="E274" s="75"/>
      <c r="F274" s="75"/>
      <c r="G274" s="75"/>
      <c r="H274" s="75"/>
      <c r="I274" s="75"/>
      <c r="K274" s="74"/>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row>
    <row r="275" spans="1:38" x14ac:dyDescent="0.25">
      <c r="A275" s="75"/>
      <c r="B275" s="75"/>
      <c r="C275" s="78"/>
      <c r="D275" s="75"/>
      <c r="E275" s="75"/>
      <c r="F275" s="75"/>
      <c r="G275" s="75"/>
      <c r="H275" s="75"/>
      <c r="I275" s="75"/>
      <c r="K275" s="74"/>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row>
    <row r="276" spans="1:38" x14ac:dyDescent="0.25">
      <c r="A276" s="75"/>
      <c r="B276" s="75"/>
      <c r="C276" s="78"/>
      <c r="D276" s="75"/>
      <c r="E276" s="75"/>
      <c r="F276" s="75"/>
      <c r="G276" s="75"/>
      <c r="H276" s="75"/>
      <c r="I276" s="75"/>
      <c r="K276" s="74"/>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row>
    <row r="277" spans="1:38" x14ac:dyDescent="0.25">
      <c r="A277" s="75"/>
      <c r="B277" s="75"/>
      <c r="C277" s="78"/>
      <c r="D277" s="75"/>
      <c r="E277" s="75"/>
      <c r="F277" s="75"/>
      <c r="G277" s="75"/>
      <c r="H277" s="75"/>
      <c r="I277" s="75"/>
      <c r="K277" s="74"/>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row>
    <row r="278" spans="1:38" x14ac:dyDescent="0.25">
      <c r="A278" s="75"/>
      <c r="B278" s="75"/>
      <c r="C278" s="78"/>
      <c r="D278" s="75"/>
      <c r="E278" s="75"/>
      <c r="F278" s="75"/>
      <c r="G278" s="75"/>
      <c r="H278" s="75"/>
      <c r="I278" s="75"/>
      <c r="K278" s="74"/>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row>
    <row r="279" spans="1:38" x14ac:dyDescent="0.25">
      <c r="A279" s="75"/>
      <c r="B279" s="75"/>
      <c r="C279" s="78"/>
      <c r="D279" s="75"/>
      <c r="E279" s="75"/>
      <c r="F279" s="75"/>
      <c r="G279" s="75"/>
      <c r="H279" s="75"/>
      <c r="I279" s="75"/>
      <c r="K279" s="74"/>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row>
    <row r="280" spans="1:38" x14ac:dyDescent="0.25">
      <c r="A280" s="75"/>
      <c r="B280" s="75"/>
      <c r="C280" s="78"/>
      <c r="D280" s="75"/>
      <c r="E280" s="75"/>
      <c r="F280" s="75"/>
      <c r="G280" s="75"/>
      <c r="H280" s="75"/>
      <c r="I280" s="75"/>
      <c r="K280" s="74"/>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row>
    <row r="281" spans="1:38" x14ac:dyDescent="0.25">
      <c r="A281" s="75"/>
      <c r="B281" s="75"/>
      <c r="C281" s="78"/>
      <c r="D281" s="75"/>
      <c r="E281" s="75"/>
      <c r="F281" s="75"/>
      <c r="G281" s="75"/>
      <c r="H281" s="75"/>
      <c r="I281" s="75"/>
      <c r="K281" s="74"/>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row>
    <row r="282" spans="1:38" x14ac:dyDescent="0.25">
      <c r="A282" s="75"/>
      <c r="B282" s="75"/>
      <c r="C282" s="78"/>
      <c r="D282" s="75"/>
      <c r="E282" s="75"/>
      <c r="F282" s="75"/>
      <c r="G282" s="75"/>
      <c r="H282" s="75"/>
      <c r="I282" s="75"/>
      <c r="K282" s="74"/>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row>
    <row r="283" spans="1:38" x14ac:dyDescent="0.25">
      <c r="A283" s="75"/>
      <c r="B283" s="75"/>
      <c r="C283" s="78"/>
      <c r="D283" s="75"/>
      <c r="E283" s="75"/>
      <c r="F283" s="75"/>
      <c r="G283" s="75"/>
      <c r="H283" s="75"/>
      <c r="I283" s="75"/>
      <c r="K283" s="74"/>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row>
    <row r="284" spans="1:38" x14ac:dyDescent="0.25">
      <c r="A284" s="75"/>
      <c r="B284" s="75"/>
      <c r="C284" s="78"/>
      <c r="D284" s="75"/>
      <c r="E284" s="75"/>
      <c r="F284" s="75"/>
      <c r="G284" s="75"/>
      <c r="H284" s="75"/>
      <c r="I284" s="75"/>
      <c r="K284" s="74"/>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row>
    <row r="285" spans="1:38" x14ac:dyDescent="0.25">
      <c r="A285" s="75"/>
      <c r="B285" s="75"/>
      <c r="C285" s="78"/>
      <c r="D285" s="75"/>
      <c r="E285" s="75"/>
      <c r="F285" s="75"/>
      <c r="G285" s="75"/>
      <c r="H285" s="75"/>
      <c r="I285" s="75"/>
      <c r="K285" s="74"/>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row>
    <row r="286" spans="1:38" x14ac:dyDescent="0.25">
      <c r="A286" s="75"/>
      <c r="B286" s="75"/>
      <c r="C286" s="78"/>
      <c r="D286" s="75"/>
      <c r="E286" s="75"/>
      <c r="F286" s="75"/>
      <c r="G286" s="75"/>
      <c r="H286" s="75"/>
      <c r="I286" s="75"/>
      <c r="K286" s="74"/>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row>
    <row r="287" spans="1:38" x14ac:dyDescent="0.25">
      <c r="A287" s="75"/>
      <c r="B287" s="75"/>
      <c r="C287" s="78"/>
      <c r="D287" s="75"/>
      <c r="E287" s="75"/>
      <c r="F287" s="75"/>
      <c r="G287" s="75"/>
      <c r="H287" s="75"/>
      <c r="I287" s="75"/>
      <c r="K287" s="74"/>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row>
    <row r="288" spans="1:38" x14ac:dyDescent="0.25">
      <c r="A288" s="75"/>
      <c r="B288" s="75"/>
      <c r="C288" s="78"/>
      <c r="D288" s="75"/>
      <c r="E288" s="75"/>
      <c r="F288" s="75"/>
      <c r="G288" s="75"/>
      <c r="H288" s="75"/>
      <c r="I288" s="75"/>
      <c r="K288" s="74"/>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row>
    <row r="289" spans="1:38" x14ac:dyDescent="0.25">
      <c r="A289" s="75"/>
      <c r="B289" s="75"/>
      <c r="C289" s="78"/>
      <c r="D289" s="75"/>
      <c r="E289" s="75"/>
      <c r="F289" s="75"/>
      <c r="G289" s="75"/>
      <c r="H289" s="75"/>
      <c r="I289" s="75"/>
      <c r="K289" s="74"/>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row>
    <row r="290" spans="1:38" x14ac:dyDescent="0.25">
      <c r="A290" s="75"/>
      <c r="B290" s="75"/>
      <c r="C290" s="78"/>
      <c r="D290" s="75"/>
      <c r="E290" s="75"/>
      <c r="F290" s="75"/>
      <c r="G290" s="75"/>
      <c r="H290" s="75"/>
      <c r="I290" s="75"/>
      <c r="K290" s="74"/>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row>
    <row r="291" spans="1:38" x14ac:dyDescent="0.25">
      <c r="A291" s="75"/>
      <c r="B291" s="75"/>
      <c r="C291" s="78"/>
      <c r="D291" s="75"/>
      <c r="E291" s="75"/>
      <c r="F291" s="75"/>
      <c r="G291" s="75"/>
      <c r="H291" s="75"/>
      <c r="I291" s="75"/>
      <c r="K291" s="74"/>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row>
    <row r="292" spans="1:38" x14ac:dyDescent="0.25">
      <c r="A292" s="75"/>
      <c r="B292" s="75"/>
      <c r="C292" s="78"/>
      <c r="D292" s="75"/>
      <c r="E292" s="75"/>
      <c r="F292" s="75"/>
      <c r="G292" s="75"/>
      <c r="H292" s="75"/>
      <c r="I292" s="75"/>
      <c r="K292" s="74"/>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row>
    <row r="293" spans="1:38" x14ac:dyDescent="0.25">
      <c r="A293" s="75"/>
      <c r="B293" s="75"/>
      <c r="C293" s="78"/>
      <c r="D293" s="75"/>
      <c r="E293" s="75"/>
      <c r="F293" s="75"/>
      <c r="G293" s="75"/>
      <c r="H293" s="75"/>
      <c r="I293" s="75"/>
      <c r="K293" s="74"/>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row>
    <row r="294" spans="1:38" x14ac:dyDescent="0.25">
      <c r="A294" s="75"/>
      <c r="B294" s="75"/>
      <c r="C294" s="78"/>
      <c r="D294" s="75"/>
      <c r="E294" s="75"/>
      <c r="F294" s="75"/>
      <c r="G294" s="75"/>
      <c r="H294" s="75"/>
      <c r="I294" s="75"/>
      <c r="K294" s="74"/>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row>
    <row r="295" spans="1:38" x14ac:dyDescent="0.25">
      <c r="A295" s="75"/>
      <c r="B295" s="75"/>
      <c r="C295" s="78"/>
      <c r="D295" s="75"/>
      <c r="E295" s="75"/>
      <c r="F295" s="75"/>
      <c r="G295" s="75"/>
      <c r="H295" s="75"/>
      <c r="I295" s="75"/>
      <c r="K295" s="74"/>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row>
    <row r="296" spans="1:38" x14ac:dyDescent="0.25">
      <c r="A296" s="75"/>
      <c r="B296" s="75"/>
      <c r="C296" s="78"/>
      <c r="D296" s="75"/>
      <c r="E296" s="75"/>
      <c r="F296" s="75"/>
      <c r="G296" s="75"/>
      <c r="H296" s="75"/>
      <c r="I296" s="75"/>
      <c r="K296" s="74"/>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row>
    <row r="297" spans="1:38" x14ac:dyDescent="0.25">
      <c r="A297" s="75"/>
      <c r="B297" s="75"/>
      <c r="C297" s="78"/>
      <c r="D297" s="75"/>
      <c r="E297" s="75"/>
      <c r="F297" s="75"/>
      <c r="G297" s="75"/>
      <c r="H297" s="75"/>
      <c r="I297" s="75"/>
      <c r="K297" s="74"/>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row>
    <row r="298" spans="1:38" x14ac:dyDescent="0.25">
      <c r="A298" s="75"/>
      <c r="B298" s="75"/>
      <c r="C298" s="78"/>
      <c r="D298" s="75"/>
      <c r="E298" s="75"/>
      <c r="F298" s="75"/>
      <c r="G298" s="75"/>
      <c r="H298" s="75"/>
      <c r="I298" s="75"/>
      <c r="K298" s="74"/>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row>
    <row r="299" spans="1:38" x14ac:dyDescent="0.25">
      <c r="A299" s="75"/>
      <c r="B299" s="75"/>
      <c r="C299" s="78"/>
      <c r="D299" s="75"/>
      <c r="E299" s="75"/>
      <c r="F299" s="75"/>
      <c r="G299" s="75"/>
      <c r="H299" s="75"/>
      <c r="I299" s="75"/>
      <c r="K299" s="74"/>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row>
    <row r="300" spans="1:38" x14ac:dyDescent="0.25">
      <c r="A300" s="75"/>
      <c r="B300" s="75"/>
      <c r="C300" s="78"/>
      <c r="D300" s="75"/>
      <c r="E300" s="75"/>
      <c r="F300" s="75"/>
      <c r="G300" s="75"/>
      <c r="H300" s="75"/>
      <c r="I300" s="75"/>
      <c r="K300" s="74"/>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row>
    <row r="301" spans="1:38" x14ac:dyDescent="0.25">
      <c r="A301" s="75"/>
      <c r="B301" s="75"/>
      <c r="C301" s="78"/>
      <c r="D301" s="75"/>
      <c r="E301" s="75"/>
      <c r="F301" s="75"/>
      <c r="G301" s="75"/>
      <c r="H301" s="75"/>
      <c r="I301" s="75"/>
      <c r="K301" s="74"/>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row>
    <row r="302" spans="1:38" x14ac:dyDescent="0.25">
      <c r="A302" s="75"/>
      <c r="B302" s="75"/>
      <c r="C302" s="78"/>
      <c r="D302" s="75"/>
      <c r="E302" s="75"/>
      <c r="F302" s="75"/>
      <c r="G302" s="75"/>
      <c r="H302" s="75"/>
      <c r="I302" s="75"/>
      <c r="K302" s="74"/>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row>
    <row r="303" spans="1:38" x14ac:dyDescent="0.25">
      <c r="A303" s="75"/>
      <c r="B303" s="75"/>
      <c r="C303" s="78"/>
      <c r="D303" s="75"/>
      <c r="E303" s="75"/>
      <c r="F303" s="75"/>
      <c r="G303" s="75"/>
      <c r="H303" s="75"/>
      <c r="I303" s="75"/>
      <c r="K303" s="74"/>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row>
    <row r="304" spans="1:38" x14ac:dyDescent="0.25">
      <c r="A304" s="75"/>
      <c r="B304" s="75"/>
      <c r="C304" s="78"/>
      <c r="D304" s="75"/>
      <c r="E304" s="75"/>
      <c r="F304" s="75"/>
      <c r="G304" s="75"/>
      <c r="H304" s="75"/>
      <c r="I304" s="75"/>
      <c r="K304" s="74"/>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row>
    <row r="305" spans="1:38" x14ac:dyDescent="0.25">
      <c r="A305" s="75"/>
      <c r="B305" s="75"/>
      <c r="C305" s="78"/>
      <c r="D305" s="75"/>
      <c r="E305" s="75"/>
      <c r="F305" s="75"/>
      <c r="G305" s="75"/>
      <c r="H305" s="75"/>
      <c r="I305" s="75"/>
      <c r="K305" s="74"/>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row>
  </sheetData>
  <sheetProtection algorithmName="SHA-512" hashValue="EaUcno2fVOsvoFzGU0VZGKxCF/NqRwFRWVWf8QPX6k9vJbVZtU465SrYN/fRW5+1uHONc19PpoQq+pa/HK5XiA==" saltValue="ygC758IKdclLUqjU/FTlqA==" spinCount="100000" sheet="1" objects="1" scenarios="1"/>
  <mergeCells count="28">
    <mergeCell ref="B29:I29"/>
    <mergeCell ref="B34:E34"/>
    <mergeCell ref="B35:E35"/>
    <mergeCell ref="B36:J36"/>
    <mergeCell ref="I14:I15"/>
    <mergeCell ref="A24:C24"/>
    <mergeCell ref="A25:A28"/>
    <mergeCell ref="B25:B28"/>
    <mergeCell ref="C25:C28"/>
    <mergeCell ref="D25:E28"/>
    <mergeCell ref="F25:G28"/>
    <mergeCell ref="H25:I28"/>
    <mergeCell ref="C8:I8"/>
    <mergeCell ref="C9:I9"/>
    <mergeCell ref="C10:I10"/>
    <mergeCell ref="C12:I12"/>
    <mergeCell ref="A14:A15"/>
    <mergeCell ref="B14:B15"/>
    <mergeCell ref="C14:C15"/>
    <mergeCell ref="D14:D15"/>
    <mergeCell ref="E14:E15"/>
    <mergeCell ref="F14:H14"/>
    <mergeCell ref="A1:J1"/>
    <mergeCell ref="A2:J2"/>
    <mergeCell ref="F4:K4"/>
    <mergeCell ref="C5:I5"/>
    <mergeCell ref="C6:I6"/>
    <mergeCell ref="C7:I7"/>
  </mergeCells>
  <conditionalFormatting sqref="D24">
    <cfRule type="cellIs" dxfId="23" priority="6" operator="greaterThan">
      <formula>$C$9</formula>
    </cfRule>
    <cfRule type="cellIs" dxfId="22" priority="7" operator="lessThan">
      <formula>$C$9</formula>
    </cfRule>
    <cfRule type="cellIs" dxfId="21" priority="8" operator="equal">
      <formula>$C$9</formula>
    </cfRule>
  </conditionalFormatting>
  <conditionalFormatting sqref="D25:E28">
    <cfRule type="expression" dxfId="20" priority="5">
      <formula>IF($D$23&lt;$B$23,AND($D$23&lt;$B$25))</formula>
    </cfRule>
  </conditionalFormatting>
  <conditionalFormatting sqref="B25">
    <cfRule type="cellIs" dxfId="19" priority="4" operator="lessThan">
      <formula>$D$25</formula>
    </cfRule>
  </conditionalFormatting>
  <conditionalFormatting sqref="H25">
    <cfRule type="expression" dxfId="18" priority="3">
      <formula>IF($D$23&lt;$B$23,AND($D$23&lt;$B$25))</formula>
    </cfRule>
  </conditionalFormatting>
  <conditionalFormatting sqref="B25:B28">
    <cfRule type="cellIs" dxfId="17" priority="2" operator="lessThan">
      <formula>$H$25</formula>
    </cfRule>
  </conditionalFormatting>
  <conditionalFormatting sqref="H25:I28">
    <cfRule type="cellIs" dxfId="16" priority="1" operator="lessThan">
      <formula>$B$25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promptTitle="Stumpage Category" prompt="Input value of harvest category from assessment area data file" xr:uid="{4DB6A9E1-55D8-4726-9E18-4A57144BCBFD}">
          <x14:formula1>
            <xm:f>' Reference Values'!$A$3:$A$6</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E4B26-EB9A-402E-8B94-3B2981F05D48}">
  <sheetPr>
    <tabColor theme="9" tint="0.79998168889431442"/>
  </sheetPr>
  <dimension ref="A1:AL305"/>
  <sheetViews>
    <sheetView zoomScale="70" zoomScaleNormal="70" workbookViewId="0">
      <selection activeCell="F25" sqref="F25:G28"/>
    </sheetView>
  </sheetViews>
  <sheetFormatPr defaultColWidth="9.140625" defaultRowHeight="15.75" x14ac:dyDescent="0.25"/>
  <cols>
    <col min="1" max="1" width="34.5703125" style="76" customWidth="1"/>
    <col min="2" max="2" width="47" style="76" customWidth="1"/>
    <col min="3" max="3" width="22.42578125" style="148" customWidth="1"/>
    <col min="4" max="4" width="15.42578125" style="76" customWidth="1"/>
    <col min="5" max="5" width="9.28515625" style="76" customWidth="1"/>
    <col min="6" max="6" width="11.5703125" style="76" customWidth="1"/>
    <col min="7" max="7" width="12.42578125" style="76" customWidth="1"/>
    <col min="8" max="8" width="16.5703125" style="76" customWidth="1"/>
    <col min="9" max="9" width="18.85546875" style="76" customWidth="1"/>
    <col min="10" max="10" width="3.5703125" style="75" customWidth="1"/>
    <col min="11" max="11" width="137.85546875" style="123" customWidth="1"/>
    <col min="12" max="13" width="11.42578125" style="76" customWidth="1"/>
    <col min="14" max="14" width="18.28515625" style="76" customWidth="1"/>
    <col min="15" max="15" width="17" style="76" customWidth="1"/>
    <col min="16" max="16" width="23.42578125" style="76" customWidth="1"/>
    <col min="17" max="17" width="23.7109375" style="76" customWidth="1"/>
    <col min="18" max="18" width="26" style="76" customWidth="1"/>
    <col min="19" max="16384" width="9.140625" style="76"/>
  </cols>
  <sheetData>
    <row r="1" spans="1:17" ht="23.25" x14ac:dyDescent="0.35">
      <c r="A1" s="73" t="s">
        <v>0</v>
      </c>
      <c r="B1" s="73"/>
      <c r="C1" s="73"/>
      <c r="D1" s="73"/>
      <c r="E1" s="73"/>
      <c r="F1" s="73"/>
      <c r="G1" s="73"/>
      <c r="H1" s="73"/>
      <c r="I1" s="73"/>
      <c r="J1" s="73"/>
      <c r="K1" s="74"/>
      <c r="L1" s="75"/>
      <c r="M1" s="75"/>
      <c r="N1" s="75"/>
      <c r="O1" s="75"/>
      <c r="P1" s="75"/>
      <c r="Q1" s="75"/>
    </row>
    <row r="2" spans="1:17" x14ac:dyDescent="0.25">
      <c r="A2" s="77" t="s">
        <v>22</v>
      </c>
      <c r="B2" s="77"/>
      <c r="C2" s="77"/>
      <c r="D2" s="77"/>
      <c r="E2" s="77"/>
      <c r="F2" s="77"/>
      <c r="G2" s="77"/>
      <c r="H2" s="77"/>
      <c r="I2" s="77"/>
      <c r="J2" s="77"/>
      <c r="K2" s="74"/>
      <c r="L2" s="75"/>
      <c r="M2" s="75"/>
      <c r="N2" s="75"/>
      <c r="O2" s="75"/>
      <c r="P2" s="75"/>
      <c r="Q2" s="75"/>
    </row>
    <row r="3" spans="1:17" x14ac:dyDescent="0.25">
      <c r="A3" s="75"/>
      <c r="B3" s="75"/>
      <c r="C3" s="78"/>
      <c r="D3" s="75"/>
      <c r="E3" s="75"/>
      <c r="F3" s="75"/>
      <c r="G3" s="75"/>
      <c r="H3" s="75"/>
      <c r="I3" s="75"/>
      <c r="K3" s="74"/>
      <c r="L3" s="75"/>
      <c r="M3" s="75"/>
      <c r="N3" s="75"/>
      <c r="O3" s="75"/>
      <c r="P3" s="75"/>
      <c r="Q3" s="75"/>
    </row>
    <row r="4" spans="1:17" x14ac:dyDescent="0.25">
      <c r="A4" s="79" t="s">
        <v>23</v>
      </c>
      <c r="B4" s="80"/>
      <c r="C4" s="80"/>
      <c r="D4" s="80"/>
      <c r="E4" s="80"/>
      <c r="F4" s="81" t="s">
        <v>24</v>
      </c>
      <c r="G4" s="81"/>
      <c r="H4" s="81"/>
      <c r="I4" s="81"/>
      <c r="J4" s="81"/>
      <c r="K4" s="81"/>
      <c r="L4" s="75"/>
      <c r="M4" s="75"/>
      <c r="N4" s="75"/>
      <c r="O4" s="75"/>
      <c r="P4" s="75"/>
      <c r="Q4" s="75"/>
    </row>
    <row r="5" spans="1:17" x14ac:dyDescent="0.25">
      <c r="A5" s="82" t="s">
        <v>25</v>
      </c>
      <c r="B5" s="75"/>
      <c r="C5" s="83" t="s">
        <v>55</v>
      </c>
      <c r="D5" s="83"/>
      <c r="E5" s="83"/>
      <c r="F5" s="83"/>
      <c r="G5" s="83"/>
      <c r="H5" s="83"/>
      <c r="I5" s="83"/>
      <c r="J5" s="84"/>
      <c r="K5" s="85" t="s">
        <v>26</v>
      </c>
      <c r="L5" s="75"/>
      <c r="M5" s="75"/>
      <c r="N5" s="75"/>
      <c r="O5" s="75"/>
      <c r="P5" s="75"/>
      <c r="Q5" s="75"/>
    </row>
    <row r="6" spans="1:17" x14ac:dyDescent="0.25">
      <c r="A6" s="86" t="s">
        <v>27</v>
      </c>
      <c r="B6" s="87"/>
      <c r="C6" s="83" t="s">
        <v>56</v>
      </c>
      <c r="D6" s="83"/>
      <c r="E6" s="83"/>
      <c r="F6" s="83"/>
      <c r="G6" s="83"/>
      <c r="H6" s="83"/>
      <c r="I6" s="83"/>
      <c r="J6" s="84"/>
      <c r="K6" s="85" t="s">
        <v>28</v>
      </c>
      <c r="L6" s="75"/>
      <c r="M6" s="75"/>
      <c r="N6" s="75"/>
      <c r="O6" s="75"/>
      <c r="P6" s="75"/>
      <c r="Q6" s="75"/>
    </row>
    <row r="7" spans="1:17" x14ac:dyDescent="0.25">
      <c r="A7" s="82" t="s">
        <v>29</v>
      </c>
      <c r="B7" s="75"/>
      <c r="C7" s="83" t="s">
        <v>57</v>
      </c>
      <c r="D7" s="83"/>
      <c r="E7" s="83"/>
      <c r="F7" s="83"/>
      <c r="G7" s="83"/>
      <c r="H7" s="83"/>
      <c r="I7" s="83"/>
      <c r="J7" s="84"/>
      <c r="K7" s="85" t="s">
        <v>30</v>
      </c>
      <c r="L7" s="75"/>
      <c r="M7" s="75"/>
      <c r="N7" s="75"/>
      <c r="O7" s="75"/>
      <c r="P7" s="75"/>
      <c r="Q7" s="75"/>
    </row>
    <row r="8" spans="1:17" x14ac:dyDescent="0.25">
      <c r="A8" s="86" t="s">
        <v>31</v>
      </c>
      <c r="B8" s="87"/>
      <c r="C8" s="83" t="s">
        <v>58</v>
      </c>
      <c r="D8" s="83"/>
      <c r="E8" s="83"/>
      <c r="F8" s="83"/>
      <c r="G8" s="83"/>
      <c r="H8" s="83"/>
      <c r="I8" s="83"/>
      <c r="J8" s="84"/>
      <c r="K8" s="85" t="s">
        <v>32</v>
      </c>
      <c r="L8" s="75"/>
      <c r="M8" s="75"/>
      <c r="N8" s="75"/>
      <c r="O8" s="75"/>
      <c r="P8" s="75"/>
      <c r="Q8" s="75"/>
    </row>
    <row r="9" spans="1:17" x14ac:dyDescent="0.25">
      <c r="A9" s="82" t="s">
        <v>33</v>
      </c>
      <c r="B9" s="75"/>
      <c r="C9" s="88">
        <v>10075</v>
      </c>
      <c r="D9" s="88"/>
      <c r="E9" s="88"/>
      <c r="F9" s="88"/>
      <c r="G9" s="88"/>
      <c r="H9" s="88"/>
      <c r="I9" s="88"/>
      <c r="J9" s="84"/>
      <c r="K9" s="85" t="s">
        <v>34</v>
      </c>
      <c r="L9" s="75"/>
      <c r="M9" s="75"/>
      <c r="N9" s="75"/>
      <c r="O9" s="75"/>
      <c r="P9" s="75"/>
      <c r="Q9" s="75"/>
    </row>
    <row r="10" spans="1:17" ht="32.25" customHeight="1" x14ac:dyDescent="0.25">
      <c r="A10" s="86" t="s">
        <v>35</v>
      </c>
      <c r="B10" s="87"/>
      <c r="C10" s="88">
        <v>131.5</v>
      </c>
      <c r="D10" s="88"/>
      <c r="E10" s="88"/>
      <c r="F10" s="88"/>
      <c r="G10" s="88"/>
      <c r="H10" s="88"/>
      <c r="I10" s="88"/>
      <c r="J10" s="89"/>
      <c r="K10" s="90" t="s">
        <v>36</v>
      </c>
      <c r="L10" s="75"/>
      <c r="M10" s="75"/>
      <c r="N10" s="75"/>
      <c r="O10" s="75"/>
      <c r="P10" s="75"/>
      <c r="Q10" s="75"/>
    </row>
    <row r="11" spans="1:17" x14ac:dyDescent="0.25">
      <c r="A11" s="79" t="s">
        <v>37</v>
      </c>
      <c r="B11" s="80"/>
      <c r="C11" s="91"/>
      <c r="D11" s="91"/>
      <c r="E11" s="91"/>
      <c r="F11" s="91"/>
      <c r="G11" s="91"/>
      <c r="H11" s="91"/>
      <c r="I11" s="91"/>
      <c r="J11" s="92"/>
      <c r="K11" s="93"/>
      <c r="L11" s="75"/>
      <c r="M11" s="75"/>
      <c r="N11" s="75"/>
      <c r="O11" s="75"/>
      <c r="P11" s="75"/>
      <c r="Q11" s="75"/>
    </row>
    <row r="12" spans="1:17" ht="42.75" customHeight="1" x14ac:dyDescent="0.25">
      <c r="A12" s="82" t="s">
        <v>68</v>
      </c>
      <c r="B12" s="75"/>
      <c r="C12" s="94" t="s">
        <v>72</v>
      </c>
      <c r="D12" s="94"/>
      <c r="E12" s="94"/>
      <c r="F12" s="94"/>
      <c r="G12" s="94"/>
      <c r="H12" s="94"/>
      <c r="I12" s="94"/>
      <c r="J12" s="95">
        <f>IF(C12="","",VLOOKUP(C12,Table1[],2))</f>
        <v>0.25</v>
      </c>
      <c r="K12" s="90" t="s">
        <v>74</v>
      </c>
      <c r="L12" s="75"/>
      <c r="M12" s="75"/>
      <c r="N12" s="75"/>
      <c r="O12" s="75"/>
      <c r="P12" s="75"/>
      <c r="Q12" s="75"/>
    </row>
    <row r="13" spans="1:17" x14ac:dyDescent="0.25">
      <c r="A13" s="79" t="s">
        <v>38</v>
      </c>
      <c r="B13" s="80"/>
      <c r="C13" s="80"/>
      <c r="D13" s="80"/>
      <c r="E13" s="80"/>
      <c r="F13" s="80"/>
      <c r="G13" s="80"/>
      <c r="H13" s="80"/>
      <c r="I13" s="80"/>
      <c r="J13" s="92"/>
      <c r="K13" s="93"/>
      <c r="L13" s="75"/>
      <c r="M13" s="75"/>
      <c r="N13" s="75"/>
      <c r="O13" s="75"/>
      <c r="P13" s="75"/>
      <c r="Q13" s="75"/>
    </row>
    <row r="14" spans="1:17" ht="20.25" customHeight="1" x14ac:dyDescent="0.25">
      <c r="A14" s="96" t="s">
        <v>39</v>
      </c>
      <c r="B14" s="96" t="s">
        <v>40</v>
      </c>
      <c r="C14" s="96" t="s">
        <v>41</v>
      </c>
      <c r="D14" s="96" t="s">
        <v>42</v>
      </c>
      <c r="E14" s="97" t="s">
        <v>43</v>
      </c>
      <c r="F14" s="98" t="s">
        <v>76</v>
      </c>
      <c r="G14" s="99"/>
      <c r="H14" s="100"/>
      <c r="I14" s="101" t="s">
        <v>88</v>
      </c>
      <c r="J14" s="102"/>
      <c r="K14" s="103"/>
      <c r="L14" s="75"/>
      <c r="M14" s="75"/>
      <c r="N14" s="75"/>
      <c r="O14" s="75"/>
      <c r="P14" s="75"/>
      <c r="Q14" s="75"/>
    </row>
    <row r="15" spans="1:17" ht="31.5" customHeight="1" x14ac:dyDescent="0.25">
      <c r="A15" s="104"/>
      <c r="B15" s="104"/>
      <c r="C15" s="104"/>
      <c r="D15" s="104"/>
      <c r="E15" s="105"/>
      <c r="F15" s="106" t="s">
        <v>77</v>
      </c>
      <c r="G15" s="107" t="s">
        <v>78</v>
      </c>
      <c r="H15" s="108" t="s">
        <v>67</v>
      </c>
      <c r="I15" s="109"/>
      <c r="J15" s="102"/>
      <c r="K15" s="103"/>
      <c r="L15" s="75"/>
      <c r="M15" s="75"/>
      <c r="N15" s="75"/>
      <c r="O15" s="75"/>
      <c r="P15" s="75"/>
      <c r="Q15" s="75"/>
    </row>
    <row r="16" spans="1:17" ht="36.75" customHeight="1" x14ac:dyDescent="0.25">
      <c r="A16" s="65" t="s">
        <v>59</v>
      </c>
      <c r="B16" s="65" t="s">
        <v>60</v>
      </c>
      <c r="C16" s="66">
        <v>34</v>
      </c>
      <c r="D16" s="67">
        <v>3075</v>
      </c>
      <c r="E16" s="111">
        <f>IF(D16 = "", "Enter Acres", D16/$D$24)</f>
        <v>0.30521091811414391</v>
      </c>
      <c r="F16" s="66">
        <v>120</v>
      </c>
      <c r="G16" s="66">
        <v>60</v>
      </c>
      <c r="H16" s="72">
        <f>_xlfn.IFS(AND(AND(F16="",G16=""),$J$12=""),"Enter Stumpage and Basal Area", AND(AND(F16="",G16=""),$J$12&lt;&gt;""),"Enter Basal Area",AND(OR(F16&lt;&gt;"",G16&lt;&gt;""),$J$12=""),"Enter Stumpage",AND(OR(F16&lt;&gt;"",G16&lt;&gt;""),$J$12&lt;&gt;""),F16+G16)</f>
        <v>180</v>
      </c>
      <c r="I16" s="64">
        <f>IF(AND(F16="",G16=""),0,MAX(H16-(F16+$J$12*F16),C16))</f>
        <v>34</v>
      </c>
      <c r="K16" s="90" t="s">
        <v>44</v>
      </c>
      <c r="L16" s="112"/>
      <c r="M16" s="75"/>
      <c r="N16" s="75"/>
      <c r="O16" s="113"/>
      <c r="P16" s="113"/>
      <c r="Q16" s="75"/>
    </row>
    <row r="17" spans="1:38" ht="36.75" customHeight="1" x14ac:dyDescent="0.25">
      <c r="A17" s="65" t="s">
        <v>61</v>
      </c>
      <c r="B17" s="65" t="s">
        <v>62</v>
      </c>
      <c r="C17" s="66">
        <v>225</v>
      </c>
      <c r="D17" s="67">
        <v>75</v>
      </c>
      <c r="E17" s="111">
        <f t="shared" ref="E17:E23" si="0">IF(D17 = "", "Enter Acres", D17/$D$24)</f>
        <v>7.4441687344913151E-3</v>
      </c>
      <c r="F17" s="66">
        <v>120</v>
      </c>
      <c r="G17" s="66">
        <v>150</v>
      </c>
      <c r="H17" s="72">
        <f t="shared" ref="H17:H23" si="1">_xlfn.IFS(AND(AND(F17="",G17=""),$J$12=""),"Enter Stumpage and Basal Area", AND(AND(F17="",G17=""),$J$12&lt;&gt;""),"Enter Basal Area",AND(OR(F17&lt;&gt;"",G17&lt;&gt;""),$J$12=""),"Enter Stumpage",AND(OR(F17&lt;&gt;"",G17&lt;&gt;""),$J$12&lt;&gt;""),F17+G17)</f>
        <v>270</v>
      </c>
      <c r="I17" s="64">
        <f t="shared" ref="I17:I23" si="2">IF(AND(F17="",G17=""),0,MAX(H17-(F17+$J$12*F17),C17))</f>
        <v>225</v>
      </c>
      <c r="K17" s="114" t="s">
        <v>45</v>
      </c>
      <c r="L17" s="75"/>
      <c r="M17" s="75"/>
      <c r="N17" s="75"/>
      <c r="O17" s="75"/>
      <c r="P17" s="115"/>
      <c r="Q17" s="75"/>
    </row>
    <row r="18" spans="1:38" ht="36.75" customHeight="1" x14ac:dyDescent="0.25">
      <c r="A18" s="65" t="s">
        <v>61</v>
      </c>
      <c r="B18" s="65" t="s">
        <v>63</v>
      </c>
      <c r="C18" s="66">
        <v>100</v>
      </c>
      <c r="D18" s="67">
        <v>425</v>
      </c>
      <c r="E18" s="111">
        <f t="shared" si="0"/>
        <v>4.2183622828784122E-2</v>
      </c>
      <c r="F18" s="66">
        <v>130</v>
      </c>
      <c r="G18" s="66">
        <v>100</v>
      </c>
      <c r="H18" s="72">
        <f t="shared" si="1"/>
        <v>230</v>
      </c>
      <c r="I18" s="64">
        <f t="shared" si="2"/>
        <v>100</v>
      </c>
      <c r="K18" s="114" t="s">
        <v>46</v>
      </c>
      <c r="L18" s="75"/>
      <c r="M18" s="75"/>
      <c r="N18" s="75"/>
      <c r="O18" s="75"/>
      <c r="P18" s="116"/>
      <c r="Q18" s="75"/>
    </row>
    <row r="19" spans="1:38" ht="36.75" customHeight="1" x14ac:dyDescent="0.25">
      <c r="A19" s="65" t="s">
        <v>64</v>
      </c>
      <c r="B19" s="65" t="s">
        <v>65</v>
      </c>
      <c r="C19" s="66">
        <v>50</v>
      </c>
      <c r="D19" s="67">
        <v>5000</v>
      </c>
      <c r="E19" s="111">
        <f t="shared" si="0"/>
        <v>0.49627791563275436</v>
      </c>
      <c r="F19" s="66">
        <v>60</v>
      </c>
      <c r="G19" s="66">
        <v>150</v>
      </c>
      <c r="H19" s="72">
        <f t="shared" si="1"/>
        <v>210</v>
      </c>
      <c r="I19" s="64">
        <f t="shared" si="2"/>
        <v>135</v>
      </c>
      <c r="K19" s="114" t="s">
        <v>47</v>
      </c>
      <c r="L19" s="75"/>
      <c r="M19" s="75"/>
      <c r="N19" s="75"/>
      <c r="O19" s="117"/>
      <c r="P19" s="117"/>
      <c r="Q19" s="75"/>
    </row>
    <row r="20" spans="1:38" ht="36.75" customHeight="1" x14ac:dyDescent="0.25">
      <c r="A20" s="65" t="s">
        <v>64</v>
      </c>
      <c r="B20" s="65" t="s">
        <v>66</v>
      </c>
      <c r="C20" s="66">
        <v>75</v>
      </c>
      <c r="D20" s="67">
        <v>1500</v>
      </c>
      <c r="E20" s="111">
        <f t="shared" si="0"/>
        <v>0.14888337468982629</v>
      </c>
      <c r="F20" s="66">
        <v>100</v>
      </c>
      <c r="G20" s="66">
        <v>120</v>
      </c>
      <c r="H20" s="72">
        <f t="shared" si="1"/>
        <v>220</v>
      </c>
      <c r="I20" s="64">
        <f t="shared" si="2"/>
        <v>95</v>
      </c>
      <c r="K20" s="114" t="s">
        <v>75</v>
      </c>
      <c r="L20" s="75"/>
      <c r="M20" s="75"/>
      <c r="N20" s="75"/>
      <c r="O20" s="117"/>
      <c r="P20" s="117"/>
      <c r="Q20" s="75"/>
    </row>
    <row r="21" spans="1:38" ht="36.75" customHeight="1" x14ac:dyDescent="0.25">
      <c r="A21" s="65"/>
      <c r="B21" s="65"/>
      <c r="C21" s="110"/>
      <c r="D21" s="110"/>
      <c r="E21" s="111" t="str">
        <f t="shared" si="0"/>
        <v>Enter Acres</v>
      </c>
      <c r="F21" s="110"/>
      <c r="G21" s="110"/>
      <c r="H21" s="72" t="str">
        <f t="shared" si="1"/>
        <v>Enter Basal Area</v>
      </c>
      <c r="I21" s="64">
        <f t="shared" si="2"/>
        <v>0</v>
      </c>
      <c r="K21" s="114" t="s">
        <v>80</v>
      </c>
      <c r="L21" s="75"/>
      <c r="M21" s="75"/>
      <c r="N21" s="75"/>
      <c r="O21" s="117"/>
      <c r="P21" s="117"/>
      <c r="Q21" s="75"/>
    </row>
    <row r="22" spans="1:38" ht="36.75" customHeight="1" x14ac:dyDescent="0.25">
      <c r="A22" s="65"/>
      <c r="B22" s="65"/>
      <c r="C22" s="110"/>
      <c r="D22" s="110"/>
      <c r="E22" s="111" t="str">
        <f t="shared" si="0"/>
        <v>Enter Acres</v>
      </c>
      <c r="F22" s="110"/>
      <c r="G22" s="110"/>
      <c r="H22" s="72" t="str">
        <f t="shared" si="1"/>
        <v>Enter Basal Area</v>
      </c>
      <c r="I22" s="64">
        <f t="shared" si="2"/>
        <v>0</v>
      </c>
      <c r="K22" s="114" t="s">
        <v>92</v>
      </c>
      <c r="L22" s="75"/>
      <c r="M22" s="75"/>
      <c r="N22" s="75"/>
      <c r="O22" s="117"/>
      <c r="P22" s="117"/>
      <c r="Q22" s="75"/>
    </row>
    <row r="23" spans="1:38" ht="36.75" customHeight="1" x14ac:dyDescent="0.25">
      <c r="A23" s="65"/>
      <c r="B23" s="65"/>
      <c r="C23" s="110"/>
      <c r="D23" s="110"/>
      <c r="E23" s="111" t="str">
        <f t="shared" si="0"/>
        <v>Enter Acres</v>
      </c>
      <c r="F23" s="110"/>
      <c r="G23" s="110"/>
      <c r="H23" s="72" t="str">
        <f t="shared" si="1"/>
        <v>Enter Basal Area</v>
      </c>
      <c r="I23" s="64">
        <f t="shared" si="2"/>
        <v>0</v>
      </c>
      <c r="K23" s="114" t="s">
        <v>48</v>
      </c>
      <c r="L23" s="75"/>
      <c r="M23" s="75"/>
      <c r="N23" s="75"/>
      <c r="O23" s="75"/>
      <c r="P23" s="118"/>
      <c r="Q23" s="75"/>
    </row>
    <row r="24" spans="1:38" ht="24.6" customHeight="1" x14ac:dyDescent="0.25">
      <c r="A24" s="119" t="s">
        <v>49</v>
      </c>
      <c r="B24" s="119"/>
      <c r="C24" s="120"/>
      <c r="D24" s="121">
        <f>IF(D16 = "", "Enter Acres", SUM(D16:D23))</f>
        <v>10075</v>
      </c>
      <c r="E24" s="122">
        <f>SUM(E16:E23)</f>
        <v>1</v>
      </c>
      <c r="F24" s="123"/>
      <c r="G24" s="124"/>
      <c r="H24" s="124"/>
      <c r="I24" s="125"/>
      <c r="K24" s="90"/>
      <c r="L24" s="75"/>
      <c r="M24" s="75"/>
      <c r="N24" s="75"/>
      <c r="O24" s="75"/>
      <c r="P24" s="75"/>
      <c r="Q24" s="75"/>
    </row>
    <row r="25" spans="1:38" ht="36" customHeight="1" x14ac:dyDescent="0.25">
      <c r="A25" s="126" t="s">
        <v>50</v>
      </c>
      <c r="B25" s="127">
        <f>IF(C10="","Enter Reference Value",(60%*C10))</f>
        <v>78.899999999999991</v>
      </c>
      <c r="C25" s="128" t="s">
        <v>79</v>
      </c>
      <c r="D25" s="129">
        <f>IF(C16 = "", "Enter Constraints", (C16*D16+C17*D17+C18*D18+C19*D19+C20*D20+C21*D21+C22*D22+C23*D23)/D24)</f>
        <v>52.250620347394538</v>
      </c>
      <c r="E25" s="129"/>
      <c r="F25" s="130" t="s">
        <v>89</v>
      </c>
      <c r="G25" s="131"/>
      <c r="H25" s="129">
        <f>_xlfn.IFS(AND(C16="",AND(F16="",G16="")), "Enter Constraints and Basal Area",AND(C16="",OR(F16&lt;&gt;"",G16&lt;&gt;"")), "Enter Constraints", AND(C16&lt;&gt;"",AND(F16="",G16="")),"Enter Basal Area",AND(C16&lt;&gt;"",OR(F16&lt;&gt;"",G16&lt;&gt;"")),(I16*D16+I17*D17+I18*D18+I19*D19+I20*D20+I21*D21+I22*D22+I23*D23)/D24)</f>
        <v>97.411910669975185</v>
      </c>
      <c r="I25" s="129"/>
      <c r="K25" s="90" t="s">
        <v>52</v>
      </c>
      <c r="L25" s="75"/>
      <c r="M25" s="75"/>
      <c r="N25" s="75"/>
      <c r="O25" s="116"/>
      <c r="P25" s="116"/>
      <c r="Q25" s="75"/>
    </row>
    <row r="26" spans="1:38" ht="50.25" customHeight="1" x14ac:dyDescent="0.25">
      <c r="A26" s="100"/>
      <c r="B26" s="132"/>
      <c r="C26" s="133"/>
      <c r="D26" s="129"/>
      <c r="E26" s="129"/>
      <c r="F26" s="98"/>
      <c r="G26" s="99"/>
      <c r="H26" s="129"/>
      <c r="I26" s="129"/>
      <c r="K26" s="90" t="s">
        <v>51</v>
      </c>
      <c r="L26" s="75"/>
      <c r="M26" s="75"/>
      <c r="N26" s="75"/>
      <c r="O26" s="116"/>
      <c r="P26" s="116"/>
      <c r="Q26" s="75"/>
    </row>
    <row r="27" spans="1:38" ht="49.5" customHeight="1" x14ac:dyDescent="0.25">
      <c r="A27" s="100"/>
      <c r="B27" s="132"/>
      <c r="C27" s="133"/>
      <c r="D27" s="129"/>
      <c r="E27" s="129"/>
      <c r="F27" s="98"/>
      <c r="G27" s="99"/>
      <c r="H27" s="129"/>
      <c r="I27" s="129"/>
      <c r="K27" s="90" t="s">
        <v>90</v>
      </c>
      <c r="L27" s="75"/>
      <c r="M27" s="75"/>
      <c r="N27" s="75"/>
      <c r="O27" s="116"/>
      <c r="P27" s="116"/>
      <c r="Q27" s="75"/>
    </row>
    <row r="28" spans="1:38" ht="15.75" customHeight="1" thickBot="1" x14ac:dyDescent="0.3">
      <c r="A28" s="134"/>
      <c r="B28" s="132"/>
      <c r="C28" s="133"/>
      <c r="D28" s="135"/>
      <c r="E28" s="135"/>
      <c r="F28" s="98"/>
      <c r="G28" s="99"/>
      <c r="H28" s="135"/>
      <c r="I28" s="135"/>
      <c r="K28" s="90"/>
      <c r="L28" s="75"/>
      <c r="M28" s="75"/>
      <c r="N28" s="75"/>
      <c r="O28" s="116"/>
      <c r="P28" s="116"/>
      <c r="Q28" s="75"/>
    </row>
    <row r="29" spans="1:38" ht="58.5" customHeight="1" thickBot="1" x14ac:dyDescent="0.3">
      <c r="A29" s="136" t="s">
        <v>53</v>
      </c>
      <c r="B29" s="137" t="str">
        <f>IF(OR(C16="",H16=0),"Enter Data",IF(H25&lt;B25,"Proceed with the Standardized Baseline Approach","Project Must Proceed with the Modeled Baseline Approach"))</f>
        <v>Project Must Proceed with the Modeled Baseline Approach</v>
      </c>
      <c r="C29" s="138"/>
      <c r="D29" s="138"/>
      <c r="E29" s="138"/>
      <c r="F29" s="138"/>
      <c r="G29" s="138"/>
      <c r="H29" s="138"/>
      <c r="I29" s="139"/>
      <c r="K29" s="140" t="s">
        <v>54</v>
      </c>
      <c r="L29" s="141"/>
      <c r="M29" s="141"/>
      <c r="N29" s="75"/>
      <c r="O29" s="75"/>
      <c r="P29" s="75"/>
      <c r="Q29" s="75"/>
    </row>
    <row r="30" spans="1:38" ht="30.75" customHeight="1" x14ac:dyDescent="0.25">
      <c r="A30" s="75"/>
      <c r="B30" s="75"/>
      <c r="C30" s="78"/>
      <c r="D30" s="75"/>
      <c r="E30" s="75"/>
      <c r="F30" s="75"/>
      <c r="G30" s="75"/>
      <c r="H30" s="75"/>
      <c r="I30" s="75"/>
      <c r="K30" s="74"/>
      <c r="L30" s="75"/>
      <c r="M30" s="75"/>
      <c r="N30" s="112"/>
      <c r="O30" s="117"/>
      <c r="P30" s="75"/>
      <c r="Q30" s="75"/>
      <c r="R30" s="75"/>
      <c r="S30" s="75"/>
      <c r="T30" s="75"/>
      <c r="U30" s="75"/>
      <c r="V30" s="75"/>
      <c r="W30" s="75"/>
      <c r="X30" s="75"/>
      <c r="Y30" s="75"/>
      <c r="Z30" s="75"/>
      <c r="AA30" s="75"/>
      <c r="AB30" s="75"/>
      <c r="AC30" s="75"/>
      <c r="AD30" s="75"/>
      <c r="AE30" s="75"/>
      <c r="AF30" s="75"/>
      <c r="AG30" s="75"/>
      <c r="AH30" s="75"/>
      <c r="AI30" s="75"/>
      <c r="AJ30" s="75"/>
      <c r="AK30" s="75"/>
      <c r="AL30" s="75"/>
    </row>
    <row r="31" spans="1:38" x14ac:dyDescent="0.25">
      <c r="A31" s="75"/>
      <c r="B31" s="142"/>
      <c r="C31" s="143"/>
      <c r="D31" s="143"/>
      <c r="E31" s="143"/>
      <c r="F31" s="143"/>
      <c r="G31" s="143"/>
      <c r="H31" s="143"/>
      <c r="I31" s="143"/>
      <c r="J31" s="143"/>
      <c r="K31" s="74"/>
      <c r="L31" s="75"/>
      <c r="M31" s="75"/>
      <c r="N31" s="112"/>
      <c r="O31" s="117"/>
      <c r="P31" s="75"/>
      <c r="Q31" s="75"/>
      <c r="R31" s="75"/>
      <c r="S31" s="75"/>
      <c r="T31" s="75"/>
      <c r="U31" s="75"/>
      <c r="V31" s="75"/>
      <c r="W31" s="75"/>
      <c r="X31" s="75"/>
      <c r="Y31" s="75"/>
      <c r="Z31" s="75"/>
      <c r="AA31" s="75"/>
      <c r="AB31" s="75"/>
      <c r="AC31" s="75"/>
      <c r="AD31" s="75"/>
      <c r="AE31" s="75"/>
      <c r="AF31" s="75"/>
      <c r="AG31" s="75"/>
      <c r="AH31" s="75"/>
      <c r="AI31" s="75"/>
      <c r="AJ31" s="75"/>
      <c r="AK31" s="75"/>
      <c r="AL31" s="75"/>
    </row>
    <row r="32" spans="1:38" x14ac:dyDescent="0.25">
      <c r="A32" s="75"/>
      <c r="B32" s="143"/>
      <c r="C32" s="143"/>
      <c r="D32" s="143"/>
      <c r="E32" s="143"/>
      <c r="F32" s="143"/>
      <c r="G32" s="143"/>
      <c r="H32" s="143"/>
      <c r="I32" s="143"/>
      <c r="J32" s="143"/>
      <c r="K32" s="74"/>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row>
    <row r="33" spans="1:38" x14ac:dyDescent="0.25">
      <c r="A33" s="75"/>
      <c r="B33" s="143"/>
      <c r="C33" s="143"/>
      <c r="D33" s="143"/>
      <c r="E33" s="143"/>
      <c r="F33" s="143"/>
      <c r="G33" s="143"/>
      <c r="H33" s="143"/>
      <c r="I33" s="143"/>
      <c r="J33" s="143"/>
      <c r="K33" s="74"/>
      <c r="L33" s="75"/>
      <c r="M33" s="75"/>
      <c r="N33" s="75"/>
      <c r="O33" s="144"/>
      <c r="P33" s="145"/>
      <c r="Q33" s="75"/>
      <c r="R33" s="75"/>
      <c r="S33" s="75"/>
      <c r="T33" s="75"/>
      <c r="U33" s="75"/>
      <c r="V33" s="75"/>
      <c r="W33" s="75"/>
      <c r="X33" s="75"/>
      <c r="Y33" s="75"/>
      <c r="Z33" s="75"/>
      <c r="AA33" s="75"/>
      <c r="AB33" s="75"/>
      <c r="AC33" s="75"/>
      <c r="AD33" s="75"/>
      <c r="AE33" s="75"/>
      <c r="AF33" s="75"/>
      <c r="AG33" s="75"/>
      <c r="AH33" s="75"/>
      <c r="AI33" s="75"/>
      <c r="AJ33" s="75"/>
      <c r="AK33" s="75"/>
      <c r="AL33" s="75"/>
    </row>
    <row r="34" spans="1:38" x14ac:dyDescent="0.25">
      <c r="A34" s="75"/>
      <c r="B34" s="146"/>
      <c r="C34" s="146"/>
      <c r="D34" s="146"/>
      <c r="E34" s="146"/>
      <c r="F34" s="143"/>
      <c r="G34" s="143"/>
      <c r="H34" s="143"/>
      <c r="I34" s="143"/>
      <c r="J34" s="143"/>
      <c r="K34" s="74"/>
      <c r="L34" s="75"/>
      <c r="M34" s="75"/>
      <c r="N34" s="75"/>
      <c r="O34" s="144"/>
      <c r="P34" s="145"/>
      <c r="Q34" s="75"/>
      <c r="R34" s="75"/>
      <c r="S34" s="75"/>
      <c r="T34" s="75"/>
      <c r="U34" s="75"/>
      <c r="V34" s="75"/>
      <c r="W34" s="75"/>
      <c r="X34" s="75"/>
      <c r="Y34" s="75"/>
      <c r="Z34" s="75"/>
      <c r="AA34" s="75"/>
      <c r="AB34" s="75"/>
      <c r="AC34" s="75"/>
      <c r="AD34" s="75"/>
      <c r="AE34" s="75"/>
      <c r="AF34" s="75"/>
      <c r="AG34" s="75"/>
      <c r="AH34" s="75"/>
      <c r="AI34" s="75"/>
      <c r="AJ34" s="75"/>
      <c r="AK34" s="75"/>
      <c r="AL34" s="75"/>
    </row>
    <row r="35" spans="1:38" x14ac:dyDescent="0.25">
      <c r="A35" s="75"/>
      <c r="B35" s="146"/>
      <c r="C35" s="146"/>
      <c r="D35" s="146"/>
      <c r="E35" s="146"/>
      <c r="F35" s="143"/>
      <c r="G35" s="143"/>
      <c r="H35" s="143"/>
      <c r="I35" s="143"/>
      <c r="J35" s="143"/>
      <c r="K35" s="74"/>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row>
    <row r="36" spans="1:38" x14ac:dyDescent="0.25">
      <c r="A36" s="75"/>
      <c r="B36" s="147"/>
      <c r="C36" s="147"/>
      <c r="D36" s="147"/>
      <c r="E36" s="147"/>
      <c r="F36" s="147"/>
      <c r="G36" s="147"/>
      <c r="H36" s="147"/>
      <c r="I36" s="147"/>
      <c r="J36" s="147"/>
      <c r="K36" s="74"/>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row>
    <row r="37" spans="1:38" x14ac:dyDescent="0.25">
      <c r="A37" s="75"/>
      <c r="B37" s="75"/>
      <c r="C37" s="78"/>
      <c r="D37" s="75"/>
      <c r="E37" s="75"/>
      <c r="F37" s="75"/>
      <c r="G37" s="75"/>
      <c r="H37" s="75"/>
      <c r="I37" s="75"/>
      <c r="K37" s="7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row>
    <row r="38" spans="1:38" x14ac:dyDescent="0.25">
      <c r="A38" s="75"/>
      <c r="B38" s="75"/>
      <c r="C38" s="78"/>
      <c r="D38" s="75"/>
      <c r="E38" s="75"/>
      <c r="F38" s="75"/>
      <c r="G38" s="75"/>
      <c r="H38" s="75"/>
      <c r="I38" s="75"/>
      <c r="K38" s="74"/>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row>
    <row r="39" spans="1:38" x14ac:dyDescent="0.25">
      <c r="A39" s="75"/>
      <c r="B39" s="75"/>
      <c r="C39" s="78"/>
      <c r="D39" s="75"/>
      <c r="E39" s="75"/>
      <c r="F39" s="75"/>
      <c r="G39" s="75"/>
      <c r="H39" s="75"/>
      <c r="I39" s="75"/>
      <c r="K39" s="74"/>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row>
    <row r="40" spans="1:38" x14ac:dyDescent="0.25">
      <c r="A40" s="75"/>
      <c r="B40" s="75"/>
      <c r="C40" s="78"/>
      <c r="D40" s="75"/>
      <c r="E40" s="75"/>
      <c r="F40" s="75"/>
      <c r="G40" s="75"/>
      <c r="H40" s="75"/>
      <c r="I40" s="75"/>
      <c r="K40" s="74"/>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row>
    <row r="41" spans="1:38" x14ac:dyDescent="0.25">
      <c r="A41" s="75"/>
      <c r="B41" s="75"/>
      <c r="C41" s="78"/>
      <c r="D41" s="75"/>
      <c r="E41" s="75"/>
      <c r="F41" s="75"/>
      <c r="G41" s="75"/>
      <c r="H41" s="75"/>
      <c r="I41" s="75"/>
      <c r="K41" s="74"/>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row>
    <row r="42" spans="1:38" x14ac:dyDescent="0.25">
      <c r="A42" s="75"/>
      <c r="B42" s="75"/>
      <c r="C42" s="78"/>
      <c r="D42" s="75"/>
      <c r="E42" s="75"/>
      <c r="F42" s="75"/>
      <c r="G42" s="75"/>
      <c r="H42" s="75"/>
      <c r="I42" s="75"/>
      <c r="K42" s="74"/>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row>
    <row r="43" spans="1:38" x14ac:dyDescent="0.25">
      <c r="A43" s="75"/>
      <c r="B43" s="75"/>
      <c r="C43" s="78"/>
      <c r="D43" s="75"/>
      <c r="E43" s="75"/>
      <c r="F43" s="75"/>
      <c r="G43" s="75"/>
      <c r="H43" s="75"/>
      <c r="I43" s="75"/>
      <c r="K43" s="74"/>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row>
    <row r="44" spans="1:38" x14ac:dyDescent="0.25">
      <c r="A44" s="75"/>
      <c r="B44" s="75"/>
      <c r="C44" s="78"/>
      <c r="D44" s="75"/>
      <c r="E44" s="75"/>
      <c r="F44" s="75"/>
      <c r="G44" s="75"/>
      <c r="H44" s="75"/>
      <c r="I44" s="75"/>
      <c r="K44" s="74"/>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row r="45" spans="1:38" x14ac:dyDescent="0.25">
      <c r="A45" s="75"/>
      <c r="B45" s="75"/>
      <c r="C45" s="78"/>
      <c r="D45" s="75"/>
      <c r="E45" s="75"/>
      <c r="F45" s="75"/>
      <c r="G45" s="75"/>
      <c r="H45" s="75"/>
      <c r="I45" s="75"/>
      <c r="K45" s="74"/>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row>
    <row r="46" spans="1:38" x14ac:dyDescent="0.25">
      <c r="A46" s="75"/>
      <c r="B46" s="75"/>
      <c r="C46" s="78"/>
      <c r="D46" s="75"/>
      <c r="E46" s="75"/>
      <c r="F46" s="75"/>
      <c r="G46" s="75"/>
      <c r="H46" s="75"/>
      <c r="I46" s="75"/>
      <c r="K46" s="74"/>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row>
    <row r="47" spans="1:38" x14ac:dyDescent="0.25">
      <c r="A47" s="75"/>
      <c r="B47" s="75"/>
      <c r="C47" s="78"/>
      <c r="D47" s="75"/>
      <c r="E47" s="75"/>
      <c r="F47" s="75"/>
      <c r="G47" s="75"/>
      <c r="H47" s="75"/>
      <c r="I47" s="75"/>
      <c r="K47" s="74"/>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row>
    <row r="48" spans="1:38" x14ac:dyDescent="0.25">
      <c r="A48" s="75"/>
      <c r="B48" s="75"/>
      <c r="C48" s="78"/>
      <c r="D48" s="75"/>
      <c r="E48" s="75"/>
      <c r="F48" s="75"/>
      <c r="G48" s="75"/>
      <c r="H48" s="75"/>
      <c r="I48" s="75"/>
      <c r="K48" s="74"/>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row>
    <row r="49" spans="1:38" x14ac:dyDescent="0.25">
      <c r="A49" s="75"/>
      <c r="B49" s="75"/>
      <c r="C49" s="78"/>
      <c r="D49" s="75"/>
      <c r="E49" s="75"/>
      <c r="F49" s="75"/>
      <c r="G49" s="75"/>
      <c r="H49" s="75"/>
      <c r="I49" s="75"/>
      <c r="K49" s="74"/>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row r="50" spans="1:38" x14ac:dyDescent="0.25">
      <c r="A50" s="75"/>
      <c r="B50" s="75"/>
      <c r="C50" s="78"/>
      <c r="D50" s="75"/>
      <c r="E50" s="75"/>
      <c r="F50" s="75"/>
      <c r="G50" s="75"/>
      <c r="H50" s="75"/>
      <c r="I50" s="75"/>
      <c r="K50" s="74"/>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row>
    <row r="51" spans="1:38" x14ac:dyDescent="0.25">
      <c r="A51" s="75"/>
      <c r="B51" s="75"/>
      <c r="C51" s="78"/>
      <c r="D51" s="75"/>
      <c r="E51" s="75"/>
      <c r="F51" s="75"/>
      <c r="G51" s="75"/>
      <c r="H51" s="75"/>
      <c r="I51" s="75"/>
      <c r="K51" s="74"/>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row>
    <row r="52" spans="1:38" x14ac:dyDescent="0.25">
      <c r="A52" s="75"/>
      <c r="B52" s="75"/>
      <c r="C52" s="78"/>
      <c r="D52" s="75"/>
      <c r="E52" s="75"/>
      <c r="F52" s="75"/>
      <c r="G52" s="75"/>
      <c r="H52" s="75"/>
      <c r="I52" s="75"/>
      <c r="K52" s="74"/>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row>
    <row r="53" spans="1:38" x14ac:dyDescent="0.25">
      <c r="A53" s="75"/>
      <c r="B53" s="75"/>
      <c r="C53" s="78"/>
      <c r="D53" s="75"/>
      <c r="E53" s="75"/>
      <c r="F53" s="75"/>
      <c r="G53" s="75"/>
      <c r="H53" s="75"/>
      <c r="I53" s="75"/>
      <c r="K53" s="7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row>
    <row r="54" spans="1:38" x14ac:dyDescent="0.25">
      <c r="A54" s="75"/>
      <c r="B54" s="75"/>
      <c r="C54" s="78"/>
      <c r="D54" s="75"/>
      <c r="E54" s="75"/>
      <c r="F54" s="75"/>
      <c r="G54" s="75"/>
      <c r="H54" s="75"/>
      <c r="I54" s="75"/>
      <c r="K54" s="74"/>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row>
    <row r="55" spans="1:38" x14ac:dyDescent="0.25">
      <c r="A55" s="75"/>
      <c r="B55" s="75"/>
      <c r="C55" s="78"/>
      <c r="D55" s="75"/>
      <c r="E55" s="75"/>
      <c r="F55" s="75"/>
      <c r="G55" s="75"/>
      <c r="H55" s="75"/>
      <c r="I55" s="75"/>
      <c r="K55" s="74"/>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row>
    <row r="56" spans="1:38" x14ac:dyDescent="0.25">
      <c r="A56" s="75"/>
      <c r="B56" s="75"/>
      <c r="C56" s="78"/>
      <c r="D56" s="75"/>
      <c r="E56" s="75"/>
      <c r="F56" s="75"/>
      <c r="G56" s="75"/>
      <c r="H56" s="75"/>
      <c r="I56" s="75"/>
      <c r="K56" s="74"/>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1:38" x14ac:dyDescent="0.25">
      <c r="A57" s="75"/>
      <c r="B57" s="75"/>
      <c r="C57" s="78"/>
      <c r="D57" s="75"/>
      <c r="E57" s="75"/>
      <c r="F57" s="75"/>
      <c r="G57" s="75"/>
      <c r="H57" s="75"/>
      <c r="I57" s="75"/>
      <c r="K57" s="74"/>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x14ac:dyDescent="0.25">
      <c r="A58" s="75"/>
      <c r="B58" s="75"/>
      <c r="C58" s="78"/>
      <c r="D58" s="75"/>
      <c r="E58" s="75"/>
      <c r="F58" s="75"/>
      <c r="G58" s="75"/>
      <c r="H58" s="75"/>
      <c r="I58" s="75"/>
      <c r="K58" s="74"/>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row>
    <row r="59" spans="1:38" x14ac:dyDescent="0.25">
      <c r="A59" s="75"/>
      <c r="B59" s="75"/>
      <c r="C59" s="78"/>
      <c r="D59" s="75"/>
      <c r="E59" s="75"/>
      <c r="F59" s="75"/>
      <c r="G59" s="75"/>
      <c r="H59" s="75"/>
      <c r="I59" s="75"/>
      <c r="K59" s="74"/>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1:38" x14ac:dyDescent="0.25">
      <c r="A60" s="75"/>
      <c r="B60" s="75"/>
      <c r="C60" s="78"/>
      <c r="D60" s="75"/>
      <c r="E60" s="75"/>
      <c r="F60" s="75"/>
      <c r="G60" s="75"/>
      <c r="H60" s="75"/>
      <c r="I60" s="75"/>
      <c r="K60" s="74"/>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row>
    <row r="61" spans="1:38" x14ac:dyDescent="0.25">
      <c r="A61" s="75"/>
      <c r="B61" s="75"/>
      <c r="C61" s="78"/>
      <c r="D61" s="75"/>
      <c r="E61" s="75"/>
      <c r="F61" s="75"/>
      <c r="G61" s="75"/>
      <c r="H61" s="75"/>
      <c r="I61" s="75"/>
      <c r="K61" s="74"/>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1:38" x14ac:dyDescent="0.25">
      <c r="A62" s="75"/>
      <c r="B62" s="75"/>
      <c r="C62" s="78"/>
      <c r="D62" s="75"/>
      <c r="E62" s="75"/>
      <c r="F62" s="75"/>
      <c r="G62" s="75"/>
      <c r="H62" s="75"/>
      <c r="I62" s="75"/>
      <c r="K62" s="74"/>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row>
    <row r="63" spans="1:38" x14ac:dyDescent="0.25">
      <c r="A63" s="75"/>
      <c r="B63" s="75"/>
      <c r="C63" s="78"/>
      <c r="D63" s="75"/>
      <c r="E63" s="75"/>
      <c r="F63" s="75"/>
      <c r="G63" s="75"/>
      <c r="H63" s="75"/>
      <c r="I63" s="75"/>
      <c r="K63" s="74"/>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row>
    <row r="64" spans="1:38" x14ac:dyDescent="0.25">
      <c r="A64" s="75"/>
      <c r="B64" s="75"/>
      <c r="C64" s="78"/>
      <c r="D64" s="75"/>
      <c r="E64" s="75"/>
      <c r="F64" s="75"/>
      <c r="G64" s="75"/>
      <c r="H64" s="75"/>
      <c r="I64" s="75"/>
      <c r="K64" s="74"/>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row>
    <row r="65" spans="1:38" x14ac:dyDescent="0.25">
      <c r="A65" s="75"/>
      <c r="B65" s="75"/>
      <c r="C65" s="78"/>
      <c r="D65" s="75"/>
      <c r="E65" s="75"/>
      <c r="F65" s="75"/>
      <c r="G65" s="75"/>
      <c r="H65" s="75"/>
      <c r="I65" s="75"/>
      <c r="K65" s="74"/>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row>
    <row r="66" spans="1:38" x14ac:dyDescent="0.25">
      <c r="A66" s="75"/>
      <c r="B66" s="75"/>
      <c r="C66" s="78"/>
      <c r="D66" s="75"/>
      <c r="E66" s="75"/>
      <c r="F66" s="75"/>
      <c r="G66" s="75"/>
      <c r="H66" s="75"/>
      <c r="I66" s="75"/>
      <c r="K66" s="74"/>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row>
    <row r="67" spans="1:38" x14ac:dyDescent="0.25">
      <c r="A67" s="75"/>
      <c r="B67" s="75"/>
      <c r="C67" s="78"/>
      <c r="D67" s="75"/>
      <c r="E67" s="75"/>
      <c r="F67" s="75"/>
      <c r="G67" s="75"/>
      <c r="H67" s="75"/>
      <c r="I67" s="75"/>
      <c r="K67" s="74"/>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row>
    <row r="68" spans="1:38" x14ac:dyDescent="0.25">
      <c r="A68" s="75"/>
      <c r="B68" s="75"/>
      <c r="C68" s="78"/>
      <c r="D68" s="75"/>
      <c r="E68" s="75"/>
      <c r="F68" s="75"/>
      <c r="G68" s="75"/>
      <c r="H68" s="75"/>
      <c r="I68" s="75"/>
      <c r="K68" s="74"/>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row>
    <row r="69" spans="1:38" x14ac:dyDescent="0.25">
      <c r="A69" s="75"/>
      <c r="B69" s="75"/>
      <c r="C69" s="78"/>
      <c r="D69" s="75"/>
      <c r="E69" s="75"/>
      <c r="F69" s="75"/>
      <c r="G69" s="75"/>
      <c r="H69" s="75"/>
      <c r="I69" s="75"/>
      <c r="K69" s="74"/>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row>
    <row r="70" spans="1:38" x14ac:dyDescent="0.25">
      <c r="A70" s="75"/>
      <c r="B70" s="75"/>
      <c r="C70" s="78"/>
      <c r="D70" s="75"/>
      <c r="E70" s="75"/>
      <c r="F70" s="75"/>
      <c r="G70" s="75"/>
      <c r="H70" s="75"/>
      <c r="I70" s="75"/>
      <c r="K70" s="74"/>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row>
    <row r="71" spans="1:38" x14ac:dyDescent="0.25">
      <c r="A71" s="75"/>
      <c r="B71" s="75"/>
      <c r="C71" s="78"/>
      <c r="D71" s="75"/>
      <c r="E71" s="75"/>
      <c r="F71" s="75"/>
      <c r="G71" s="75"/>
      <c r="H71" s="75"/>
      <c r="I71" s="75"/>
      <c r="K71" s="7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row>
    <row r="72" spans="1:38" x14ac:dyDescent="0.25">
      <c r="A72" s="75"/>
      <c r="B72" s="75"/>
      <c r="C72" s="78"/>
      <c r="D72" s="75"/>
      <c r="E72" s="75"/>
      <c r="F72" s="75"/>
      <c r="G72" s="75"/>
      <c r="H72" s="75"/>
      <c r="I72" s="75"/>
      <c r="K72" s="74"/>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row>
    <row r="73" spans="1:38" x14ac:dyDescent="0.25">
      <c r="A73" s="75"/>
      <c r="B73" s="75"/>
      <c r="C73" s="78"/>
      <c r="D73" s="75"/>
      <c r="E73" s="75"/>
      <c r="F73" s="75"/>
      <c r="G73" s="75"/>
      <c r="H73" s="75"/>
      <c r="I73" s="75"/>
      <c r="K73" s="74"/>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row>
    <row r="74" spans="1:38" x14ac:dyDescent="0.25">
      <c r="A74" s="75"/>
      <c r="B74" s="75"/>
      <c r="C74" s="78"/>
      <c r="D74" s="75"/>
      <c r="E74" s="75"/>
      <c r="F74" s="75"/>
      <c r="G74" s="75"/>
      <c r="H74" s="75"/>
      <c r="I74" s="75"/>
      <c r="K74" s="74"/>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row>
    <row r="75" spans="1:38" x14ac:dyDescent="0.25">
      <c r="A75" s="75"/>
      <c r="B75" s="75"/>
      <c r="C75" s="78"/>
      <c r="D75" s="75"/>
      <c r="E75" s="75"/>
      <c r="F75" s="75"/>
      <c r="G75" s="75"/>
      <c r="H75" s="75"/>
      <c r="I75" s="75"/>
      <c r="K75" s="74"/>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row>
    <row r="76" spans="1:38" x14ac:dyDescent="0.25">
      <c r="A76" s="75"/>
      <c r="B76" s="75"/>
      <c r="C76" s="78"/>
      <c r="D76" s="75"/>
      <c r="E76" s="75"/>
      <c r="F76" s="75"/>
      <c r="G76" s="75"/>
      <c r="H76" s="75"/>
      <c r="I76" s="75"/>
      <c r="K76" s="74"/>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row>
    <row r="77" spans="1:38" x14ac:dyDescent="0.25">
      <c r="A77" s="75"/>
      <c r="B77" s="75"/>
      <c r="C77" s="78"/>
      <c r="D77" s="75"/>
      <c r="E77" s="75"/>
      <c r="F77" s="75"/>
      <c r="G77" s="75"/>
      <c r="H77" s="75"/>
      <c r="I77" s="75"/>
      <c r="K77" s="74"/>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row>
    <row r="78" spans="1:38" x14ac:dyDescent="0.25">
      <c r="A78" s="75"/>
      <c r="B78" s="75"/>
      <c r="C78" s="78"/>
      <c r="D78" s="75"/>
      <c r="E78" s="75"/>
      <c r="F78" s="75"/>
      <c r="G78" s="75"/>
      <c r="H78" s="75"/>
      <c r="I78" s="75"/>
      <c r="K78" s="74"/>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row>
    <row r="79" spans="1:38" x14ac:dyDescent="0.25">
      <c r="A79" s="75"/>
      <c r="B79" s="75"/>
      <c r="C79" s="78"/>
      <c r="D79" s="75"/>
      <c r="E79" s="75"/>
      <c r="F79" s="75"/>
      <c r="G79" s="75"/>
      <c r="H79" s="75"/>
      <c r="I79" s="75"/>
      <c r="K79" s="74"/>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row>
    <row r="80" spans="1:38" x14ac:dyDescent="0.25">
      <c r="A80" s="75"/>
      <c r="B80" s="75"/>
      <c r="C80" s="78"/>
      <c r="D80" s="75"/>
      <c r="E80" s="75"/>
      <c r="F80" s="75"/>
      <c r="G80" s="75"/>
      <c r="H80" s="75"/>
      <c r="I80" s="75"/>
      <c r="K80" s="74"/>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row>
    <row r="81" spans="1:38" x14ac:dyDescent="0.25">
      <c r="A81" s="75"/>
      <c r="B81" s="75"/>
      <c r="C81" s="78"/>
      <c r="D81" s="75"/>
      <c r="E81" s="75"/>
      <c r="F81" s="75"/>
      <c r="G81" s="75"/>
      <c r="H81" s="75"/>
      <c r="I81" s="75"/>
      <c r="K81" s="74"/>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row>
    <row r="82" spans="1:38" x14ac:dyDescent="0.25">
      <c r="A82" s="75"/>
      <c r="B82" s="75"/>
      <c r="C82" s="78"/>
      <c r="D82" s="75"/>
      <c r="E82" s="75"/>
      <c r="F82" s="75"/>
      <c r="G82" s="75"/>
      <c r="H82" s="75"/>
      <c r="I82" s="75"/>
      <c r="K82" s="74"/>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row>
    <row r="83" spans="1:38" x14ac:dyDescent="0.25">
      <c r="A83" s="75"/>
      <c r="B83" s="75"/>
      <c r="C83" s="78"/>
      <c r="D83" s="75"/>
      <c r="E83" s="75"/>
      <c r="F83" s="75"/>
      <c r="G83" s="75"/>
      <c r="H83" s="75"/>
      <c r="I83" s="75"/>
      <c r="K83" s="74"/>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row>
    <row r="84" spans="1:38" x14ac:dyDescent="0.25">
      <c r="A84" s="75"/>
      <c r="B84" s="75"/>
      <c r="C84" s="78"/>
      <c r="D84" s="75"/>
      <c r="E84" s="75"/>
      <c r="F84" s="75"/>
      <c r="G84" s="75"/>
      <c r="H84" s="75"/>
      <c r="I84" s="75"/>
      <c r="K84" s="74"/>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row>
    <row r="85" spans="1:38" x14ac:dyDescent="0.25">
      <c r="A85" s="75"/>
      <c r="B85" s="75"/>
      <c r="C85" s="78"/>
      <c r="D85" s="75"/>
      <c r="E85" s="75"/>
      <c r="F85" s="75"/>
      <c r="G85" s="75"/>
      <c r="H85" s="75"/>
      <c r="I85" s="75"/>
      <c r="K85" s="74"/>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row>
    <row r="86" spans="1:38" x14ac:dyDescent="0.25">
      <c r="A86" s="75"/>
      <c r="B86" s="75"/>
      <c r="C86" s="78"/>
      <c r="D86" s="75"/>
      <c r="E86" s="75"/>
      <c r="F86" s="75"/>
      <c r="G86" s="75"/>
      <c r="H86" s="75"/>
      <c r="I86" s="75"/>
      <c r="K86" s="74"/>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row>
    <row r="87" spans="1:38" x14ac:dyDescent="0.25">
      <c r="A87" s="75"/>
      <c r="B87" s="75"/>
      <c r="C87" s="78"/>
      <c r="D87" s="75"/>
      <c r="E87" s="75"/>
      <c r="F87" s="75"/>
      <c r="G87" s="75"/>
      <c r="H87" s="75"/>
      <c r="I87" s="75"/>
      <c r="K87" s="74"/>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row>
    <row r="88" spans="1:38" x14ac:dyDescent="0.25">
      <c r="A88" s="75"/>
      <c r="B88" s="75"/>
      <c r="C88" s="78"/>
      <c r="D88" s="75"/>
      <c r="E88" s="75"/>
      <c r="F88" s="75"/>
      <c r="G88" s="75"/>
      <c r="H88" s="75"/>
      <c r="I88" s="75"/>
      <c r="K88" s="74"/>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row>
    <row r="89" spans="1:38" x14ac:dyDescent="0.25">
      <c r="A89" s="75"/>
      <c r="B89" s="75"/>
      <c r="C89" s="78"/>
      <c r="D89" s="75"/>
      <c r="E89" s="75"/>
      <c r="F89" s="75"/>
      <c r="G89" s="75"/>
      <c r="H89" s="75"/>
      <c r="I89" s="75"/>
      <c r="K89" s="74"/>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row>
    <row r="90" spans="1:38" x14ac:dyDescent="0.25">
      <c r="A90" s="75"/>
      <c r="B90" s="75"/>
      <c r="C90" s="78"/>
      <c r="D90" s="75"/>
      <c r="E90" s="75"/>
      <c r="F90" s="75"/>
      <c r="G90" s="75"/>
      <c r="H90" s="75"/>
      <c r="I90" s="75"/>
      <c r="K90" s="74"/>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row>
    <row r="91" spans="1:38" x14ac:dyDescent="0.25">
      <c r="A91" s="75"/>
      <c r="B91" s="75"/>
      <c r="C91" s="78"/>
      <c r="D91" s="75"/>
      <c r="E91" s="75"/>
      <c r="F91" s="75"/>
      <c r="G91" s="75"/>
      <c r="H91" s="75"/>
      <c r="I91" s="75"/>
      <c r="K91" s="74"/>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row>
    <row r="92" spans="1:38" x14ac:dyDescent="0.25">
      <c r="A92" s="75"/>
      <c r="B92" s="75"/>
      <c r="C92" s="78"/>
      <c r="D92" s="75"/>
      <c r="E92" s="75"/>
      <c r="F92" s="75"/>
      <c r="G92" s="75"/>
      <c r="H92" s="75"/>
      <c r="I92" s="75"/>
      <c r="K92" s="74"/>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row>
    <row r="93" spans="1:38" x14ac:dyDescent="0.25">
      <c r="A93" s="75"/>
      <c r="B93" s="75"/>
      <c r="C93" s="78"/>
      <c r="D93" s="75"/>
      <c r="E93" s="75"/>
      <c r="F93" s="75"/>
      <c r="G93" s="75"/>
      <c r="H93" s="75"/>
      <c r="I93" s="75"/>
      <c r="K93" s="74"/>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row>
    <row r="94" spans="1:38" x14ac:dyDescent="0.25">
      <c r="A94" s="75"/>
      <c r="B94" s="75"/>
      <c r="C94" s="78"/>
      <c r="D94" s="75"/>
      <c r="E94" s="75"/>
      <c r="F94" s="75"/>
      <c r="G94" s="75"/>
      <c r="H94" s="75"/>
      <c r="I94" s="75"/>
      <c r="K94" s="7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row>
    <row r="95" spans="1:38" x14ac:dyDescent="0.25">
      <c r="A95" s="75"/>
      <c r="B95" s="75"/>
      <c r="C95" s="78"/>
      <c r="D95" s="75"/>
      <c r="E95" s="75"/>
      <c r="F95" s="75"/>
      <c r="G95" s="75"/>
      <c r="H95" s="75"/>
      <c r="I95" s="75"/>
      <c r="K95" s="74"/>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row>
    <row r="96" spans="1:38" x14ac:dyDescent="0.25">
      <c r="A96" s="75"/>
      <c r="B96" s="75"/>
      <c r="C96" s="78"/>
      <c r="D96" s="75"/>
      <c r="E96" s="75"/>
      <c r="F96" s="75"/>
      <c r="G96" s="75"/>
      <c r="H96" s="75"/>
      <c r="I96" s="75"/>
      <c r="K96" s="74"/>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row>
    <row r="97" spans="1:38" x14ac:dyDescent="0.25">
      <c r="A97" s="75"/>
      <c r="B97" s="75"/>
      <c r="C97" s="78"/>
      <c r="D97" s="75"/>
      <c r="E97" s="75"/>
      <c r="F97" s="75"/>
      <c r="G97" s="75"/>
      <c r="H97" s="75"/>
      <c r="I97" s="75"/>
      <c r="K97" s="74"/>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row>
    <row r="98" spans="1:38" x14ac:dyDescent="0.25">
      <c r="A98" s="75"/>
      <c r="B98" s="75"/>
      <c r="C98" s="78"/>
      <c r="D98" s="75"/>
      <c r="E98" s="75"/>
      <c r="F98" s="75"/>
      <c r="G98" s="75"/>
      <c r="H98" s="75"/>
      <c r="I98" s="75"/>
      <c r="K98" s="74"/>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row>
    <row r="99" spans="1:38" x14ac:dyDescent="0.25">
      <c r="A99" s="75"/>
      <c r="B99" s="75"/>
      <c r="C99" s="78"/>
      <c r="D99" s="75"/>
      <c r="E99" s="75"/>
      <c r="F99" s="75"/>
      <c r="G99" s="75"/>
      <c r="H99" s="75"/>
      <c r="I99" s="75"/>
      <c r="K99" s="74"/>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row>
    <row r="100" spans="1:38" x14ac:dyDescent="0.25">
      <c r="A100" s="75"/>
      <c r="B100" s="75"/>
      <c r="C100" s="78"/>
      <c r="D100" s="75"/>
      <c r="E100" s="75"/>
      <c r="F100" s="75"/>
      <c r="G100" s="75"/>
      <c r="H100" s="75"/>
      <c r="I100" s="75"/>
      <c r="K100" s="74"/>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row>
    <row r="101" spans="1:38" x14ac:dyDescent="0.25">
      <c r="A101" s="75"/>
      <c r="B101" s="75"/>
      <c r="C101" s="78"/>
      <c r="D101" s="75"/>
      <c r="E101" s="75"/>
      <c r="F101" s="75"/>
      <c r="G101" s="75"/>
      <c r="H101" s="75"/>
      <c r="I101" s="75"/>
      <c r="K101" s="74"/>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row>
    <row r="102" spans="1:38" x14ac:dyDescent="0.25">
      <c r="A102" s="75"/>
      <c r="B102" s="75"/>
      <c r="C102" s="78"/>
      <c r="D102" s="75"/>
      <c r="E102" s="75"/>
      <c r="F102" s="75"/>
      <c r="G102" s="75"/>
      <c r="H102" s="75"/>
      <c r="I102" s="75"/>
      <c r="K102" s="74"/>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row>
    <row r="103" spans="1:38" x14ac:dyDescent="0.25">
      <c r="A103" s="75"/>
      <c r="B103" s="75"/>
      <c r="C103" s="78"/>
      <c r="D103" s="75"/>
      <c r="E103" s="75"/>
      <c r="F103" s="75"/>
      <c r="G103" s="75"/>
      <c r="H103" s="75"/>
      <c r="I103" s="75"/>
      <c r="K103" s="74"/>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row>
    <row r="104" spans="1:38" x14ac:dyDescent="0.25">
      <c r="A104" s="75"/>
      <c r="B104" s="75"/>
      <c r="C104" s="78"/>
      <c r="D104" s="75"/>
      <c r="E104" s="75"/>
      <c r="F104" s="75"/>
      <c r="G104" s="75"/>
      <c r="H104" s="75"/>
      <c r="I104" s="75"/>
      <c r="K104" s="7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row>
    <row r="105" spans="1:38" x14ac:dyDescent="0.25">
      <c r="A105" s="75"/>
      <c r="B105" s="75"/>
      <c r="C105" s="78"/>
      <c r="D105" s="75"/>
      <c r="E105" s="75"/>
      <c r="F105" s="75"/>
      <c r="G105" s="75"/>
      <c r="H105" s="75"/>
      <c r="I105" s="75"/>
      <c r="K105" s="74"/>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row>
    <row r="106" spans="1:38" x14ac:dyDescent="0.25">
      <c r="A106" s="75"/>
      <c r="B106" s="75"/>
      <c r="C106" s="78"/>
      <c r="D106" s="75"/>
      <c r="E106" s="75"/>
      <c r="F106" s="75"/>
      <c r="G106" s="75"/>
      <c r="H106" s="75"/>
      <c r="I106" s="75"/>
      <c r="K106" s="74"/>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row>
    <row r="107" spans="1:38" x14ac:dyDescent="0.25">
      <c r="A107" s="75"/>
      <c r="B107" s="75"/>
      <c r="C107" s="78"/>
      <c r="D107" s="75"/>
      <c r="E107" s="75"/>
      <c r="F107" s="75"/>
      <c r="G107" s="75"/>
      <c r="H107" s="75"/>
      <c r="I107" s="75"/>
      <c r="K107" s="74"/>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8" x14ac:dyDescent="0.25">
      <c r="A108" s="75"/>
      <c r="B108" s="75"/>
      <c r="C108" s="78"/>
      <c r="D108" s="75"/>
      <c r="E108" s="75"/>
      <c r="F108" s="75"/>
      <c r="G108" s="75"/>
      <c r="H108" s="75"/>
      <c r="I108" s="75"/>
      <c r="K108" s="74"/>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row>
    <row r="109" spans="1:38" x14ac:dyDescent="0.25">
      <c r="A109" s="75"/>
      <c r="B109" s="75"/>
      <c r="C109" s="78"/>
      <c r="D109" s="75"/>
      <c r="E109" s="75"/>
      <c r="F109" s="75"/>
      <c r="G109" s="75"/>
      <c r="H109" s="75"/>
      <c r="I109" s="75"/>
      <c r="K109" s="74"/>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8" x14ac:dyDescent="0.25">
      <c r="A110" s="75"/>
      <c r="B110" s="75"/>
      <c r="C110" s="78"/>
      <c r="D110" s="75"/>
      <c r="E110" s="75"/>
      <c r="F110" s="75"/>
      <c r="G110" s="75"/>
      <c r="H110" s="75"/>
      <c r="I110" s="75"/>
      <c r="K110" s="74"/>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row>
    <row r="111" spans="1:38" x14ac:dyDescent="0.25">
      <c r="A111" s="75"/>
      <c r="B111" s="75"/>
      <c r="C111" s="78"/>
      <c r="D111" s="75"/>
      <c r="E111" s="75"/>
      <c r="F111" s="75"/>
      <c r="G111" s="75"/>
      <c r="H111" s="75"/>
      <c r="I111" s="75"/>
      <c r="K111" s="74"/>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row>
    <row r="112" spans="1:38" x14ac:dyDescent="0.25">
      <c r="A112" s="75"/>
      <c r="B112" s="75"/>
      <c r="C112" s="78"/>
      <c r="D112" s="75"/>
      <c r="E112" s="75"/>
      <c r="F112" s="75"/>
      <c r="G112" s="75"/>
      <c r="H112" s="75"/>
      <c r="I112" s="75"/>
      <c r="K112" s="74"/>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x14ac:dyDescent="0.25">
      <c r="A113" s="75"/>
      <c r="B113" s="75"/>
      <c r="C113" s="78"/>
      <c r="D113" s="75"/>
      <c r="E113" s="75"/>
      <c r="F113" s="75"/>
      <c r="G113" s="75"/>
      <c r="H113" s="75"/>
      <c r="I113" s="75"/>
      <c r="K113" s="74"/>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x14ac:dyDescent="0.25">
      <c r="A114" s="75"/>
      <c r="B114" s="75"/>
      <c r="C114" s="78"/>
      <c r="D114" s="75"/>
      <c r="E114" s="75"/>
      <c r="F114" s="75"/>
      <c r="G114" s="75"/>
      <c r="H114" s="75"/>
      <c r="I114" s="75"/>
      <c r="K114" s="74"/>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x14ac:dyDescent="0.25">
      <c r="A115" s="75"/>
      <c r="B115" s="75"/>
      <c r="C115" s="78"/>
      <c r="D115" s="75"/>
      <c r="E115" s="75"/>
      <c r="F115" s="75"/>
      <c r="G115" s="75"/>
      <c r="H115" s="75"/>
      <c r="I115" s="75"/>
      <c r="K115" s="74"/>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x14ac:dyDescent="0.25">
      <c r="A116" s="75"/>
      <c r="B116" s="75"/>
      <c r="C116" s="78"/>
      <c r="D116" s="75"/>
      <c r="E116" s="75"/>
      <c r="F116" s="75"/>
      <c r="G116" s="75"/>
      <c r="H116" s="75"/>
      <c r="I116" s="75"/>
      <c r="K116" s="74"/>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x14ac:dyDescent="0.25">
      <c r="A117" s="75"/>
      <c r="B117" s="75"/>
      <c r="C117" s="78"/>
      <c r="D117" s="75"/>
      <c r="E117" s="75"/>
      <c r="F117" s="75"/>
      <c r="G117" s="75"/>
      <c r="H117" s="75"/>
      <c r="I117" s="75"/>
      <c r="K117" s="74"/>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x14ac:dyDescent="0.25">
      <c r="A118" s="75"/>
      <c r="B118" s="75"/>
      <c r="C118" s="78"/>
      <c r="D118" s="75"/>
      <c r="E118" s="75"/>
      <c r="F118" s="75"/>
      <c r="G118" s="75"/>
      <c r="H118" s="75"/>
      <c r="I118" s="75"/>
      <c r="K118" s="74"/>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x14ac:dyDescent="0.25">
      <c r="A119" s="75"/>
      <c r="B119" s="75"/>
      <c r="C119" s="78"/>
      <c r="D119" s="75"/>
      <c r="E119" s="75"/>
      <c r="F119" s="75"/>
      <c r="G119" s="75"/>
      <c r="H119" s="75"/>
      <c r="I119" s="75"/>
      <c r="K119" s="74"/>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x14ac:dyDescent="0.25">
      <c r="A120" s="75"/>
      <c r="B120" s="75"/>
      <c r="C120" s="78"/>
      <c r="D120" s="75"/>
      <c r="E120" s="75"/>
      <c r="F120" s="75"/>
      <c r="G120" s="75"/>
      <c r="H120" s="75"/>
      <c r="I120" s="75"/>
      <c r="K120" s="74"/>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x14ac:dyDescent="0.25">
      <c r="A121" s="75"/>
      <c r="B121" s="75"/>
      <c r="C121" s="78"/>
      <c r="D121" s="75"/>
      <c r="E121" s="75"/>
      <c r="F121" s="75"/>
      <c r="G121" s="75"/>
      <c r="H121" s="75"/>
      <c r="I121" s="75"/>
      <c r="K121" s="74"/>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x14ac:dyDescent="0.25">
      <c r="A122" s="75"/>
      <c r="B122" s="75"/>
      <c r="C122" s="78"/>
      <c r="D122" s="75"/>
      <c r="E122" s="75"/>
      <c r="F122" s="75"/>
      <c r="G122" s="75"/>
      <c r="H122" s="75"/>
      <c r="I122" s="75"/>
      <c r="K122" s="74"/>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x14ac:dyDescent="0.25">
      <c r="A123" s="75"/>
      <c r="B123" s="75"/>
      <c r="C123" s="78"/>
      <c r="D123" s="75"/>
      <c r="E123" s="75"/>
      <c r="F123" s="75"/>
      <c r="G123" s="75"/>
      <c r="H123" s="75"/>
      <c r="I123" s="75"/>
      <c r="K123" s="74"/>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x14ac:dyDescent="0.25">
      <c r="A124" s="75"/>
      <c r="B124" s="75"/>
      <c r="C124" s="78"/>
      <c r="D124" s="75"/>
      <c r="E124" s="75"/>
      <c r="F124" s="75"/>
      <c r="G124" s="75"/>
      <c r="H124" s="75"/>
      <c r="I124" s="75"/>
      <c r="K124" s="74"/>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x14ac:dyDescent="0.25">
      <c r="A125" s="75"/>
      <c r="B125" s="75"/>
      <c r="C125" s="78"/>
      <c r="D125" s="75"/>
      <c r="E125" s="75"/>
      <c r="F125" s="75"/>
      <c r="G125" s="75"/>
      <c r="H125" s="75"/>
      <c r="I125" s="75"/>
      <c r="K125" s="74"/>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x14ac:dyDescent="0.25">
      <c r="A126" s="75"/>
      <c r="B126" s="75"/>
      <c r="C126" s="78"/>
      <c r="D126" s="75"/>
      <c r="E126" s="75"/>
      <c r="F126" s="75"/>
      <c r="G126" s="75"/>
      <c r="H126" s="75"/>
      <c r="I126" s="75"/>
      <c r="K126" s="74"/>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x14ac:dyDescent="0.25">
      <c r="A127" s="75"/>
      <c r="B127" s="75"/>
      <c r="C127" s="78"/>
      <c r="D127" s="75"/>
      <c r="E127" s="75"/>
      <c r="F127" s="75"/>
      <c r="G127" s="75"/>
      <c r="H127" s="75"/>
      <c r="I127" s="75"/>
      <c r="K127" s="74"/>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x14ac:dyDescent="0.25">
      <c r="A128" s="75"/>
      <c r="B128" s="75"/>
      <c r="C128" s="78"/>
      <c r="D128" s="75"/>
      <c r="E128" s="75"/>
      <c r="F128" s="75"/>
      <c r="G128" s="75"/>
      <c r="H128" s="75"/>
      <c r="I128" s="75"/>
      <c r="K128" s="74"/>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x14ac:dyDescent="0.25">
      <c r="A129" s="75"/>
      <c r="B129" s="75"/>
      <c r="C129" s="78"/>
      <c r="D129" s="75"/>
      <c r="E129" s="75"/>
      <c r="F129" s="75"/>
      <c r="G129" s="75"/>
      <c r="H129" s="75"/>
      <c r="I129" s="75"/>
      <c r="K129" s="74"/>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x14ac:dyDescent="0.25">
      <c r="A130" s="75"/>
      <c r="B130" s="75"/>
      <c r="C130" s="78"/>
      <c r="D130" s="75"/>
      <c r="E130" s="75"/>
      <c r="F130" s="75"/>
      <c r="G130" s="75"/>
      <c r="H130" s="75"/>
      <c r="I130" s="75"/>
      <c r="K130" s="74"/>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x14ac:dyDescent="0.25">
      <c r="A131" s="75"/>
      <c r="B131" s="75"/>
      <c r="C131" s="78"/>
      <c r="D131" s="75"/>
      <c r="E131" s="75"/>
      <c r="F131" s="75"/>
      <c r="G131" s="75"/>
      <c r="H131" s="75"/>
      <c r="I131" s="75"/>
      <c r="K131" s="74"/>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x14ac:dyDescent="0.25">
      <c r="A132" s="75"/>
      <c r="B132" s="75"/>
      <c r="C132" s="78"/>
      <c r="D132" s="75"/>
      <c r="E132" s="75"/>
      <c r="F132" s="75"/>
      <c r="G132" s="75"/>
      <c r="H132" s="75"/>
      <c r="I132" s="75"/>
      <c r="K132" s="74"/>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x14ac:dyDescent="0.25">
      <c r="A133" s="75"/>
      <c r="B133" s="75"/>
      <c r="C133" s="78"/>
      <c r="D133" s="75"/>
      <c r="E133" s="75"/>
      <c r="F133" s="75"/>
      <c r="G133" s="75"/>
      <c r="H133" s="75"/>
      <c r="I133" s="75"/>
      <c r="K133" s="74"/>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x14ac:dyDescent="0.25">
      <c r="A134" s="75"/>
      <c r="B134" s="75"/>
      <c r="C134" s="78"/>
      <c r="D134" s="75"/>
      <c r="E134" s="75"/>
      <c r="F134" s="75"/>
      <c r="G134" s="75"/>
      <c r="H134" s="75"/>
      <c r="I134" s="75"/>
      <c r="K134" s="74"/>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x14ac:dyDescent="0.25">
      <c r="A135" s="75"/>
      <c r="B135" s="75"/>
      <c r="C135" s="78"/>
      <c r="D135" s="75"/>
      <c r="E135" s="75"/>
      <c r="F135" s="75"/>
      <c r="G135" s="75"/>
      <c r="H135" s="75"/>
      <c r="I135" s="75"/>
      <c r="K135" s="74"/>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x14ac:dyDescent="0.25">
      <c r="A136" s="75"/>
      <c r="B136" s="75"/>
      <c r="C136" s="78"/>
      <c r="D136" s="75"/>
      <c r="E136" s="75"/>
      <c r="F136" s="75"/>
      <c r="G136" s="75"/>
      <c r="H136" s="75"/>
      <c r="I136" s="75"/>
      <c r="K136" s="74"/>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x14ac:dyDescent="0.25">
      <c r="A137" s="75"/>
      <c r="B137" s="75"/>
      <c r="C137" s="78"/>
      <c r="D137" s="75"/>
      <c r="E137" s="75"/>
      <c r="F137" s="75"/>
      <c r="G137" s="75"/>
      <c r="H137" s="75"/>
      <c r="I137" s="75"/>
      <c r="K137" s="74"/>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x14ac:dyDescent="0.25">
      <c r="A138" s="75"/>
      <c r="B138" s="75"/>
      <c r="C138" s="78"/>
      <c r="D138" s="75"/>
      <c r="E138" s="75"/>
      <c r="F138" s="75"/>
      <c r="G138" s="75"/>
      <c r="H138" s="75"/>
      <c r="I138" s="75"/>
      <c r="K138" s="74"/>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x14ac:dyDescent="0.25">
      <c r="A139" s="75"/>
      <c r="B139" s="75"/>
      <c r="C139" s="78"/>
      <c r="D139" s="75"/>
      <c r="E139" s="75"/>
      <c r="F139" s="75"/>
      <c r="G139" s="75"/>
      <c r="H139" s="75"/>
      <c r="I139" s="75"/>
      <c r="K139" s="74"/>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x14ac:dyDescent="0.25">
      <c r="A140" s="75"/>
      <c r="B140" s="75"/>
      <c r="C140" s="78"/>
      <c r="D140" s="75"/>
      <c r="E140" s="75"/>
      <c r="F140" s="75"/>
      <c r="G140" s="75"/>
      <c r="H140" s="75"/>
      <c r="I140" s="75"/>
      <c r="K140" s="74"/>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x14ac:dyDescent="0.25">
      <c r="A141" s="75"/>
      <c r="B141" s="75"/>
      <c r="C141" s="78"/>
      <c r="D141" s="75"/>
      <c r="E141" s="75"/>
      <c r="F141" s="75"/>
      <c r="G141" s="75"/>
      <c r="H141" s="75"/>
      <c r="I141" s="75"/>
      <c r="K141" s="74"/>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x14ac:dyDescent="0.25">
      <c r="A142" s="75"/>
      <c r="B142" s="75"/>
      <c r="C142" s="78"/>
      <c r="D142" s="75"/>
      <c r="E142" s="75"/>
      <c r="F142" s="75"/>
      <c r="G142" s="75"/>
      <c r="H142" s="75"/>
      <c r="I142" s="75"/>
      <c r="K142" s="74"/>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x14ac:dyDescent="0.25">
      <c r="A143" s="75"/>
      <c r="B143" s="75"/>
      <c r="C143" s="78"/>
      <c r="D143" s="75"/>
      <c r="E143" s="75"/>
      <c r="F143" s="75"/>
      <c r="G143" s="75"/>
      <c r="H143" s="75"/>
      <c r="I143" s="75"/>
      <c r="K143" s="74"/>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x14ac:dyDescent="0.25">
      <c r="A144" s="75"/>
      <c r="B144" s="75"/>
      <c r="C144" s="78"/>
      <c r="D144" s="75"/>
      <c r="E144" s="75"/>
      <c r="F144" s="75"/>
      <c r="G144" s="75"/>
      <c r="H144" s="75"/>
      <c r="I144" s="75"/>
      <c r="K144" s="74"/>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x14ac:dyDescent="0.25">
      <c r="A145" s="75"/>
      <c r="B145" s="75"/>
      <c r="C145" s="78"/>
      <c r="D145" s="75"/>
      <c r="E145" s="75"/>
      <c r="F145" s="75"/>
      <c r="G145" s="75"/>
      <c r="H145" s="75"/>
      <c r="I145" s="75"/>
      <c r="K145" s="74"/>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x14ac:dyDescent="0.25">
      <c r="A146" s="75"/>
      <c r="B146" s="75"/>
      <c r="C146" s="78"/>
      <c r="D146" s="75"/>
      <c r="E146" s="75"/>
      <c r="F146" s="75"/>
      <c r="G146" s="75"/>
      <c r="H146" s="75"/>
      <c r="I146" s="75"/>
      <c r="K146" s="74"/>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x14ac:dyDescent="0.25">
      <c r="A147" s="75"/>
      <c r="B147" s="75"/>
      <c r="C147" s="78"/>
      <c r="D147" s="75"/>
      <c r="E147" s="75"/>
      <c r="F147" s="75"/>
      <c r="G147" s="75"/>
      <c r="H147" s="75"/>
      <c r="I147" s="75"/>
      <c r="K147" s="74"/>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x14ac:dyDescent="0.25">
      <c r="A148" s="75"/>
      <c r="B148" s="75"/>
      <c r="C148" s="78"/>
      <c r="D148" s="75"/>
      <c r="E148" s="75"/>
      <c r="F148" s="75"/>
      <c r="G148" s="75"/>
      <c r="H148" s="75"/>
      <c r="I148" s="75"/>
      <c r="K148" s="74"/>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x14ac:dyDescent="0.25">
      <c r="A149" s="75"/>
      <c r="B149" s="75"/>
      <c r="C149" s="78"/>
      <c r="D149" s="75"/>
      <c r="E149" s="75"/>
      <c r="F149" s="75"/>
      <c r="G149" s="75"/>
      <c r="H149" s="75"/>
      <c r="I149" s="75"/>
      <c r="K149" s="74"/>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x14ac:dyDescent="0.25">
      <c r="A150" s="75"/>
      <c r="B150" s="75"/>
      <c r="C150" s="78"/>
      <c r="D150" s="75"/>
      <c r="E150" s="75"/>
      <c r="F150" s="75"/>
      <c r="G150" s="75"/>
      <c r="H150" s="75"/>
      <c r="I150" s="75"/>
      <c r="K150" s="74"/>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x14ac:dyDescent="0.25">
      <c r="A151" s="75"/>
      <c r="B151" s="75"/>
      <c r="C151" s="78"/>
      <c r="D151" s="75"/>
      <c r="E151" s="75"/>
      <c r="F151" s="75"/>
      <c r="G151" s="75"/>
      <c r="H151" s="75"/>
      <c r="I151" s="75"/>
      <c r="K151" s="74"/>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x14ac:dyDescent="0.25">
      <c r="A152" s="75"/>
      <c r="B152" s="75"/>
      <c r="C152" s="78"/>
      <c r="D152" s="75"/>
      <c r="E152" s="75"/>
      <c r="F152" s="75"/>
      <c r="G152" s="75"/>
      <c r="H152" s="75"/>
      <c r="I152" s="75"/>
      <c r="K152" s="74"/>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row>
    <row r="153" spans="1:38" x14ac:dyDescent="0.25">
      <c r="A153" s="75"/>
      <c r="B153" s="75"/>
      <c r="C153" s="78"/>
      <c r="D153" s="75"/>
      <c r="E153" s="75"/>
      <c r="F153" s="75"/>
      <c r="G153" s="75"/>
      <c r="H153" s="75"/>
      <c r="I153" s="75"/>
      <c r="K153" s="74"/>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row>
    <row r="154" spans="1:38" x14ac:dyDescent="0.25">
      <c r="A154" s="75"/>
      <c r="B154" s="75"/>
      <c r="C154" s="78"/>
      <c r="D154" s="75"/>
      <c r="E154" s="75"/>
      <c r="F154" s="75"/>
      <c r="G154" s="75"/>
      <c r="H154" s="75"/>
      <c r="I154" s="75"/>
      <c r="K154" s="74"/>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row>
    <row r="155" spans="1:38" x14ac:dyDescent="0.25">
      <c r="A155" s="75"/>
      <c r="B155" s="75"/>
      <c r="C155" s="78"/>
      <c r="D155" s="75"/>
      <c r="E155" s="75"/>
      <c r="F155" s="75"/>
      <c r="G155" s="75"/>
      <c r="H155" s="75"/>
      <c r="I155" s="75"/>
      <c r="K155" s="74"/>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row>
    <row r="156" spans="1:38" x14ac:dyDescent="0.25">
      <c r="A156" s="75"/>
      <c r="B156" s="75"/>
      <c r="C156" s="78"/>
      <c r="D156" s="75"/>
      <c r="E156" s="75"/>
      <c r="F156" s="75"/>
      <c r="G156" s="75"/>
      <c r="H156" s="75"/>
      <c r="I156" s="75"/>
      <c r="K156" s="74"/>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x14ac:dyDescent="0.25">
      <c r="A157" s="75"/>
      <c r="B157" s="75"/>
      <c r="C157" s="78"/>
      <c r="D157" s="75"/>
      <c r="E157" s="75"/>
      <c r="F157" s="75"/>
      <c r="G157" s="75"/>
      <c r="H157" s="75"/>
      <c r="I157" s="75"/>
      <c r="K157" s="74"/>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x14ac:dyDescent="0.25">
      <c r="A158" s="75"/>
      <c r="B158" s="75"/>
      <c r="C158" s="78"/>
      <c r="D158" s="75"/>
      <c r="E158" s="75"/>
      <c r="F158" s="75"/>
      <c r="G158" s="75"/>
      <c r="H158" s="75"/>
      <c r="I158" s="75"/>
      <c r="K158" s="74"/>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8" x14ac:dyDescent="0.25">
      <c r="A159" s="75"/>
      <c r="B159" s="75"/>
      <c r="C159" s="78"/>
      <c r="D159" s="75"/>
      <c r="E159" s="75"/>
      <c r="F159" s="75"/>
      <c r="G159" s="75"/>
      <c r="H159" s="75"/>
      <c r="I159" s="75"/>
      <c r="K159" s="74"/>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row>
    <row r="160" spans="1:38" x14ac:dyDescent="0.25">
      <c r="A160" s="75"/>
      <c r="B160" s="75"/>
      <c r="C160" s="78"/>
      <c r="D160" s="75"/>
      <c r="E160" s="75"/>
      <c r="F160" s="75"/>
      <c r="G160" s="75"/>
      <c r="H160" s="75"/>
      <c r="I160" s="75"/>
      <c r="K160" s="74"/>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row>
    <row r="161" spans="1:38" x14ac:dyDescent="0.25">
      <c r="A161" s="75"/>
      <c r="B161" s="75"/>
      <c r="C161" s="78"/>
      <c r="D161" s="75"/>
      <c r="E161" s="75"/>
      <c r="F161" s="75"/>
      <c r="G161" s="75"/>
      <c r="H161" s="75"/>
      <c r="I161" s="75"/>
      <c r="K161" s="74"/>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row>
    <row r="162" spans="1:38" x14ac:dyDescent="0.25">
      <c r="A162" s="75"/>
      <c r="B162" s="75"/>
      <c r="C162" s="78"/>
      <c r="D162" s="75"/>
      <c r="E162" s="75"/>
      <c r="F162" s="75"/>
      <c r="G162" s="75"/>
      <c r="H162" s="75"/>
      <c r="I162" s="75"/>
      <c r="K162" s="74"/>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row>
    <row r="163" spans="1:38" x14ac:dyDescent="0.25">
      <c r="A163" s="75"/>
      <c r="B163" s="75"/>
      <c r="C163" s="78"/>
      <c r="D163" s="75"/>
      <c r="E163" s="75"/>
      <c r="F163" s="75"/>
      <c r="G163" s="75"/>
      <c r="H163" s="75"/>
      <c r="I163" s="75"/>
      <c r="K163" s="74"/>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row>
    <row r="164" spans="1:38" x14ac:dyDescent="0.25">
      <c r="A164" s="75"/>
      <c r="B164" s="75"/>
      <c r="C164" s="78"/>
      <c r="D164" s="75"/>
      <c r="E164" s="75"/>
      <c r="F164" s="75"/>
      <c r="G164" s="75"/>
      <c r="H164" s="75"/>
      <c r="I164" s="75"/>
      <c r="K164" s="74"/>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8" x14ac:dyDescent="0.25">
      <c r="A165" s="75"/>
      <c r="B165" s="75"/>
      <c r="C165" s="78"/>
      <c r="D165" s="75"/>
      <c r="E165" s="75"/>
      <c r="F165" s="75"/>
      <c r="G165" s="75"/>
      <c r="H165" s="75"/>
      <c r="I165" s="75"/>
      <c r="K165" s="74"/>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8" x14ac:dyDescent="0.25">
      <c r="A166" s="75"/>
      <c r="B166" s="75"/>
      <c r="C166" s="78"/>
      <c r="D166" s="75"/>
      <c r="E166" s="75"/>
      <c r="F166" s="75"/>
      <c r="G166" s="75"/>
      <c r="H166" s="75"/>
      <c r="I166" s="75"/>
      <c r="K166" s="74"/>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row>
    <row r="167" spans="1:38" x14ac:dyDescent="0.25">
      <c r="A167" s="75"/>
      <c r="B167" s="75"/>
      <c r="C167" s="78"/>
      <c r="D167" s="75"/>
      <c r="E167" s="75"/>
      <c r="F167" s="75"/>
      <c r="G167" s="75"/>
      <c r="H167" s="75"/>
      <c r="I167" s="75"/>
      <c r="K167" s="74"/>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8" x14ac:dyDescent="0.25">
      <c r="A168" s="75"/>
      <c r="B168" s="75"/>
      <c r="C168" s="78"/>
      <c r="D168" s="75"/>
      <c r="E168" s="75"/>
      <c r="F168" s="75"/>
      <c r="G168" s="75"/>
      <c r="H168" s="75"/>
      <c r="I168" s="75"/>
      <c r="K168" s="74"/>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row>
    <row r="169" spans="1:38" x14ac:dyDescent="0.25">
      <c r="A169" s="75"/>
      <c r="B169" s="75"/>
      <c r="C169" s="78"/>
      <c r="D169" s="75"/>
      <c r="E169" s="75"/>
      <c r="F169" s="75"/>
      <c r="G169" s="75"/>
      <c r="H169" s="75"/>
      <c r="I169" s="75"/>
      <c r="K169" s="74"/>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row>
    <row r="170" spans="1:38" x14ac:dyDescent="0.25">
      <c r="A170" s="75"/>
      <c r="B170" s="75"/>
      <c r="C170" s="78"/>
      <c r="D170" s="75"/>
      <c r="E170" s="75"/>
      <c r="F170" s="75"/>
      <c r="G170" s="75"/>
      <c r="H170" s="75"/>
      <c r="I170" s="75"/>
      <c r="K170" s="74"/>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row>
    <row r="171" spans="1:38" x14ac:dyDescent="0.25">
      <c r="A171" s="75"/>
      <c r="B171" s="75"/>
      <c r="C171" s="78"/>
      <c r="D171" s="75"/>
      <c r="E171" s="75"/>
      <c r="F171" s="75"/>
      <c r="G171" s="75"/>
      <c r="H171" s="75"/>
      <c r="I171" s="75"/>
      <c r="K171" s="74"/>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row>
    <row r="172" spans="1:38" x14ac:dyDescent="0.25">
      <c r="A172" s="75"/>
      <c r="B172" s="75"/>
      <c r="C172" s="78"/>
      <c r="D172" s="75"/>
      <c r="E172" s="75"/>
      <c r="F172" s="75"/>
      <c r="G172" s="75"/>
      <c r="H172" s="75"/>
      <c r="I172" s="75"/>
      <c r="K172" s="74"/>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row>
    <row r="173" spans="1:38" x14ac:dyDescent="0.25">
      <c r="A173" s="75"/>
      <c r="B173" s="75"/>
      <c r="C173" s="78"/>
      <c r="D173" s="75"/>
      <c r="E173" s="75"/>
      <c r="F173" s="75"/>
      <c r="G173" s="75"/>
      <c r="H173" s="75"/>
      <c r="I173" s="75"/>
      <c r="K173" s="74"/>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row>
    <row r="174" spans="1:38" x14ac:dyDescent="0.25">
      <c r="A174" s="75"/>
      <c r="B174" s="75"/>
      <c r="C174" s="78"/>
      <c r="D174" s="75"/>
      <c r="E174" s="75"/>
      <c r="F174" s="75"/>
      <c r="G174" s="75"/>
      <c r="H174" s="75"/>
      <c r="I174" s="75"/>
      <c r="K174" s="74"/>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row>
    <row r="175" spans="1:38" x14ac:dyDescent="0.25">
      <c r="A175" s="75"/>
      <c r="B175" s="75"/>
      <c r="C175" s="78"/>
      <c r="D175" s="75"/>
      <c r="E175" s="75"/>
      <c r="F175" s="75"/>
      <c r="G175" s="75"/>
      <c r="H175" s="75"/>
      <c r="I175" s="75"/>
      <c r="K175" s="74"/>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row>
    <row r="176" spans="1:38" x14ac:dyDescent="0.25">
      <c r="A176" s="75"/>
      <c r="B176" s="75"/>
      <c r="C176" s="78"/>
      <c r="D176" s="75"/>
      <c r="E176" s="75"/>
      <c r="F176" s="75"/>
      <c r="G176" s="75"/>
      <c r="H176" s="75"/>
      <c r="I176" s="75"/>
      <c r="K176" s="74"/>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row>
    <row r="177" spans="1:38" x14ac:dyDescent="0.25">
      <c r="A177" s="75"/>
      <c r="B177" s="75"/>
      <c r="C177" s="78"/>
      <c r="D177" s="75"/>
      <c r="E177" s="75"/>
      <c r="F177" s="75"/>
      <c r="G177" s="75"/>
      <c r="H177" s="75"/>
      <c r="I177" s="75"/>
      <c r="K177" s="74"/>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row>
    <row r="178" spans="1:38" x14ac:dyDescent="0.25">
      <c r="A178" s="75"/>
      <c r="B178" s="75"/>
      <c r="C178" s="78"/>
      <c r="D178" s="75"/>
      <c r="E178" s="75"/>
      <c r="F178" s="75"/>
      <c r="G178" s="75"/>
      <c r="H178" s="75"/>
      <c r="I178" s="75"/>
      <c r="K178" s="74"/>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row>
    <row r="179" spans="1:38" x14ac:dyDescent="0.25">
      <c r="A179" s="75"/>
      <c r="B179" s="75"/>
      <c r="C179" s="78"/>
      <c r="D179" s="75"/>
      <c r="E179" s="75"/>
      <c r="F179" s="75"/>
      <c r="G179" s="75"/>
      <c r="H179" s="75"/>
      <c r="I179" s="75"/>
      <c r="K179" s="74"/>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row r="180" spans="1:38" x14ac:dyDescent="0.25">
      <c r="A180" s="75"/>
      <c r="B180" s="75"/>
      <c r="C180" s="78"/>
      <c r="D180" s="75"/>
      <c r="E180" s="75"/>
      <c r="F180" s="75"/>
      <c r="G180" s="75"/>
      <c r="H180" s="75"/>
      <c r="I180" s="75"/>
      <c r="K180" s="74"/>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row>
    <row r="181" spans="1:38" x14ac:dyDescent="0.25">
      <c r="A181" s="75"/>
      <c r="B181" s="75"/>
      <c r="C181" s="78"/>
      <c r="D181" s="75"/>
      <c r="E181" s="75"/>
      <c r="F181" s="75"/>
      <c r="G181" s="75"/>
      <c r="H181" s="75"/>
      <c r="I181" s="75"/>
      <c r="K181" s="74"/>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row>
    <row r="182" spans="1:38" x14ac:dyDescent="0.25">
      <c r="A182" s="75"/>
      <c r="B182" s="75"/>
      <c r="C182" s="78"/>
      <c r="D182" s="75"/>
      <c r="E182" s="75"/>
      <c r="F182" s="75"/>
      <c r="G182" s="75"/>
      <c r="H182" s="75"/>
      <c r="I182" s="75"/>
      <c r="K182" s="74"/>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row>
    <row r="183" spans="1:38" x14ac:dyDescent="0.25">
      <c r="A183" s="75"/>
      <c r="B183" s="75"/>
      <c r="C183" s="78"/>
      <c r="D183" s="75"/>
      <c r="E183" s="75"/>
      <c r="F183" s="75"/>
      <c r="G183" s="75"/>
      <c r="H183" s="75"/>
      <c r="I183" s="75"/>
      <c r="K183" s="74"/>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row>
    <row r="184" spans="1:38" x14ac:dyDescent="0.25">
      <c r="A184" s="75"/>
      <c r="B184" s="75"/>
      <c r="C184" s="78"/>
      <c r="D184" s="75"/>
      <c r="E184" s="75"/>
      <c r="F184" s="75"/>
      <c r="G184" s="75"/>
      <c r="H184" s="75"/>
      <c r="I184" s="75"/>
      <c r="K184" s="74"/>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row>
    <row r="185" spans="1:38" x14ac:dyDescent="0.25">
      <c r="A185" s="75"/>
      <c r="B185" s="75"/>
      <c r="C185" s="78"/>
      <c r="D185" s="75"/>
      <c r="E185" s="75"/>
      <c r="F185" s="75"/>
      <c r="G185" s="75"/>
      <c r="H185" s="75"/>
      <c r="I185" s="75"/>
      <c r="K185" s="74"/>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row>
    <row r="186" spans="1:38" x14ac:dyDescent="0.25">
      <c r="A186" s="75"/>
      <c r="B186" s="75"/>
      <c r="C186" s="78"/>
      <c r="D186" s="75"/>
      <c r="E186" s="75"/>
      <c r="F186" s="75"/>
      <c r="G186" s="75"/>
      <c r="H186" s="75"/>
      <c r="I186" s="75"/>
      <c r="K186" s="74"/>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row>
    <row r="187" spans="1:38" x14ac:dyDescent="0.25">
      <c r="A187" s="75"/>
      <c r="B187" s="75"/>
      <c r="C187" s="78"/>
      <c r="D187" s="75"/>
      <c r="E187" s="75"/>
      <c r="F187" s="75"/>
      <c r="G187" s="75"/>
      <c r="H187" s="75"/>
      <c r="I187" s="75"/>
      <c r="K187" s="74"/>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row>
    <row r="188" spans="1:38" x14ac:dyDescent="0.25">
      <c r="A188" s="75"/>
      <c r="B188" s="75"/>
      <c r="C188" s="78"/>
      <c r="D188" s="75"/>
      <c r="E188" s="75"/>
      <c r="F188" s="75"/>
      <c r="G188" s="75"/>
      <c r="H188" s="75"/>
      <c r="I188" s="75"/>
      <c r="K188" s="74"/>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row>
    <row r="189" spans="1:38" x14ac:dyDescent="0.25">
      <c r="A189" s="75"/>
      <c r="B189" s="75"/>
      <c r="C189" s="78"/>
      <c r="D189" s="75"/>
      <c r="E189" s="75"/>
      <c r="F189" s="75"/>
      <c r="G189" s="75"/>
      <c r="H189" s="75"/>
      <c r="I189" s="75"/>
      <c r="K189" s="74"/>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row>
    <row r="190" spans="1:38" x14ac:dyDescent="0.25">
      <c r="A190" s="75"/>
      <c r="B190" s="75"/>
      <c r="C190" s="78"/>
      <c r="D190" s="75"/>
      <c r="E190" s="75"/>
      <c r="F190" s="75"/>
      <c r="G190" s="75"/>
      <c r="H190" s="75"/>
      <c r="I190" s="75"/>
      <c r="K190" s="74"/>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row>
    <row r="191" spans="1:38" x14ac:dyDescent="0.25">
      <c r="A191" s="75"/>
      <c r="B191" s="75"/>
      <c r="C191" s="78"/>
      <c r="D191" s="75"/>
      <c r="E191" s="75"/>
      <c r="F191" s="75"/>
      <c r="G191" s="75"/>
      <c r="H191" s="75"/>
      <c r="I191" s="75"/>
      <c r="K191" s="74"/>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row>
    <row r="192" spans="1:38" x14ac:dyDescent="0.25">
      <c r="A192" s="75"/>
      <c r="B192" s="75"/>
      <c r="C192" s="78"/>
      <c r="D192" s="75"/>
      <c r="E192" s="75"/>
      <c r="F192" s="75"/>
      <c r="G192" s="75"/>
      <c r="H192" s="75"/>
      <c r="I192" s="75"/>
      <c r="K192" s="74"/>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row>
    <row r="193" spans="1:38" x14ac:dyDescent="0.25">
      <c r="A193" s="75"/>
      <c r="B193" s="75"/>
      <c r="C193" s="78"/>
      <c r="D193" s="75"/>
      <c r="E193" s="75"/>
      <c r="F193" s="75"/>
      <c r="G193" s="75"/>
      <c r="H193" s="75"/>
      <c r="I193" s="75"/>
      <c r="K193" s="74"/>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row>
    <row r="194" spans="1:38" x14ac:dyDescent="0.25">
      <c r="A194" s="75"/>
      <c r="B194" s="75"/>
      <c r="C194" s="78"/>
      <c r="D194" s="75"/>
      <c r="E194" s="75"/>
      <c r="F194" s="75"/>
      <c r="G194" s="75"/>
      <c r="H194" s="75"/>
      <c r="I194" s="75"/>
      <c r="K194" s="74"/>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row>
    <row r="195" spans="1:38" x14ac:dyDescent="0.25">
      <c r="A195" s="75"/>
      <c r="B195" s="75"/>
      <c r="C195" s="78"/>
      <c r="D195" s="75"/>
      <c r="E195" s="75"/>
      <c r="F195" s="75"/>
      <c r="G195" s="75"/>
      <c r="H195" s="75"/>
      <c r="I195" s="75"/>
      <c r="K195" s="74"/>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row>
    <row r="196" spans="1:38" x14ac:dyDescent="0.25">
      <c r="A196" s="75"/>
      <c r="B196" s="75"/>
      <c r="C196" s="78"/>
      <c r="D196" s="75"/>
      <c r="E196" s="75"/>
      <c r="F196" s="75"/>
      <c r="G196" s="75"/>
      <c r="H196" s="75"/>
      <c r="I196" s="75"/>
      <c r="K196" s="74"/>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row>
    <row r="197" spans="1:38" x14ac:dyDescent="0.25">
      <c r="A197" s="75"/>
      <c r="B197" s="75"/>
      <c r="C197" s="78"/>
      <c r="D197" s="75"/>
      <c r="E197" s="75"/>
      <c r="F197" s="75"/>
      <c r="G197" s="75"/>
      <c r="H197" s="75"/>
      <c r="I197" s="75"/>
      <c r="K197" s="74"/>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row>
    <row r="198" spans="1:38" x14ac:dyDescent="0.25">
      <c r="A198" s="75"/>
      <c r="B198" s="75"/>
      <c r="C198" s="78"/>
      <c r="D198" s="75"/>
      <c r="E198" s="75"/>
      <c r="F198" s="75"/>
      <c r="G198" s="75"/>
      <c r="H198" s="75"/>
      <c r="I198" s="75"/>
      <c r="K198" s="74"/>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row>
    <row r="199" spans="1:38" x14ac:dyDescent="0.25">
      <c r="A199" s="75"/>
      <c r="B199" s="75"/>
      <c r="C199" s="78"/>
      <c r="D199" s="75"/>
      <c r="E199" s="75"/>
      <c r="F199" s="75"/>
      <c r="G199" s="75"/>
      <c r="H199" s="75"/>
      <c r="I199" s="75"/>
      <c r="K199" s="74"/>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row>
    <row r="200" spans="1:38" x14ac:dyDescent="0.25">
      <c r="A200" s="75"/>
      <c r="B200" s="75"/>
      <c r="C200" s="78"/>
      <c r="D200" s="75"/>
      <c r="E200" s="75"/>
      <c r="F200" s="75"/>
      <c r="G200" s="75"/>
      <c r="H200" s="75"/>
      <c r="I200" s="75"/>
      <c r="K200" s="74"/>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row>
    <row r="201" spans="1:38" x14ac:dyDescent="0.25">
      <c r="A201" s="75"/>
      <c r="B201" s="75"/>
      <c r="C201" s="78"/>
      <c r="D201" s="75"/>
      <c r="E201" s="75"/>
      <c r="F201" s="75"/>
      <c r="G201" s="75"/>
      <c r="H201" s="75"/>
      <c r="I201" s="75"/>
      <c r="K201" s="74"/>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row>
    <row r="202" spans="1:38" x14ac:dyDescent="0.25">
      <c r="A202" s="75"/>
      <c r="B202" s="75"/>
      <c r="C202" s="78"/>
      <c r="D202" s="75"/>
      <c r="E202" s="75"/>
      <c r="F202" s="75"/>
      <c r="G202" s="75"/>
      <c r="H202" s="75"/>
      <c r="I202" s="75"/>
      <c r="K202" s="74"/>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row>
    <row r="203" spans="1:38" x14ac:dyDescent="0.25">
      <c r="A203" s="75"/>
      <c r="B203" s="75"/>
      <c r="C203" s="78"/>
      <c r="D203" s="75"/>
      <c r="E203" s="75"/>
      <c r="F203" s="75"/>
      <c r="G203" s="75"/>
      <c r="H203" s="75"/>
      <c r="I203" s="75"/>
      <c r="K203" s="74"/>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row>
    <row r="204" spans="1:38" x14ac:dyDescent="0.25">
      <c r="A204" s="75"/>
      <c r="B204" s="75"/>
      <c r="C204" s="78"/>
      <c r="D204" s="75"/>
      <c r="E204" s="75"/>
      <c r="F204" s="75"/>
      <c r="G204" s="75"/>
      <c r="H204" s="75"/>
      <c r="I204" s="75"/>
      <c r="K204" s="74"/>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row>
    <row r="205" spans="1:38" x14ac:dyDescent="0.25">
      <c r="A205" s="75"/>
      <c r="B205" s="75"/>
      <c r="C205" s="78"/>
      <c r="D205" s="75"/>
      <c r="E205" s="75"/>
      <c r="F205" s="75"/>
      <c r="G205" s="75"/>
      <c r="H205" s="75"/>
      <c r="I205" s="75"/>
      <c r="K205" s="74"/>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row>
    <row r="206" spans="1:38" x14ac:dyDescent="0.25">
      <c r="A206" s="75"/>
      <c r="B206" s="75"/>
      <c r="C206" s="78"/>
      <c r="D206" s="75"/>
      <c r="E206" s="75"/>
      <c r="F206" s="75"/>
      <c r="G206" s="75"/>
      <c r="H206" s="75"/>
      <c r="I206" s="75"/>
      <c r="K206" s="74"/>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row>
    <row r="207" spans="1:38" x14ac:dyDescent="0.25">
      <c r="A207" s="75"/>
      <c r="B207" s="75"/>
      <c r="C207" s="78"/>
      <c r="D207" s="75"/>
      <c r="E207" s="75"/>
      <c r="F207" s="75"/>
      <c r="G207" s="75"/>
      <c r="H207" s="75"/>
      <c r="I207" s="75"/>
      <c r="K207" s="74"/>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row>
    <row r="208" spans="1:38" x14ac:dyDescent="0.25">
      <c r="A208" s="75"/>
      <c r="B208" s="75"/>
      <c r="C208" s="78"/>
      <c r="D208" s="75"/>
      <c r="E208" s="75"/>
      <c r="F208" s="75"/>
      <c r="G208" s="75"/>
      <c r="H208" s="75"/>
      <c r="I208" s="75"/>
      <c r="K208" s="74"/>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row>
    <row r="209" spans="1:38" x14ac:dyDescent="0.25">
      <c r="A209" s="75"/>
      <c r="B209" s="75"/>
      <c r="C209" s="78"/>
      <c r="D209" s="75"/>
      <c r="E209" s="75"/>
      <c r="F209" s="75"/>
      <c r="G209" s="75"/>
      <c r="H209" s="75"/>
      <c r="I209" s="75"/>
      <c r="K209" s="74"/>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row>
    <row r="210" spans="1:38" x14ac:dyDescent="0.25">
      <c r="A210" s="75"/>
      <c r="B210" s="75"/>
      <c r="C210" s="78"/>
      <c r="D210" s="75"/>
      <c r="E210" s="75"/>
      <c r="F210" s="75"/>
      <c r="G210" s="75"/>
      <c r="H210" s="75"/>
      <c r="I210" s="75"/>
      <c r="K210" s="74"/>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row>
    <row r="211" spans="1:38" x14ac:dyDescent="0.25">
      <c r="A211" s="75"/>
      <c r="B211" s="75"/>
      <c r="C211" s="78"/>
      <c r="D211" s="75"/>
      <c r="E211" s="75"/>
      <c r="F211" s="75"/>
      <c r="G211" s="75"/>
      <c r="H211" s="75"/>
      <c r="I211" s="75"/>
      <c r="K211" s="74"/>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row>
    <row r="212" spans="1:38" x14ac:dyDescent="0.25">
      <c r="A212" s="75"/>
      <c r="B212" s="75"/>
      <c r="C212" s="78"/>
      <c r="D212" s="75"/>
      <c r="E212" s="75"/>
      <c r="F212" s="75"/>
      <c r="G212" s="75"/>
      <c r="H212" s="75"/>
      <c r="I212" s="75"/>
      <c r="K212" s="74"/>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row>
    <row r="213" spans="1:38" x14ac:dyDescent="0.25">
      <c r="A213" s="75"/>
      <c r="B213" s="75"/>
      <c r="C213" s="78"/>
      <c r="D213" s="75"/>
      <c r="E213" s="75"/>
      <c r="F213" s="75"/>
      <c r="G213" s="75"/>
      <c r="H213" s="75"/>
      <c r="I213" s="75"/>
      <c r="K213" s="74"/>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row>
    <row r="214" spans="1:38" x14ac:dyDescent="0.25">
      <c r="A214" s="75"/>
      <c r="B214" s="75"/>
      <c r="C214" s="78"/>
      <c r="D214" s="75"/>
      <c r="E214" s="75"/>
      <c r="F214" s="75"/>
      <c r="G214" s="75"/>
      <c r="H214" s="75"/>
      <c r="I214" s="75"/>
      <c r="K214" s="74"/>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row>
    <row r="215" spans="1:38" x14ac:dyDescent="0.25">
      <c r="A215" s="75"/>
      <c r="B215" s="75"/>
      <c r="C215" s="78"/>
      <c r="D215" s="75"/>
      <c r="E215" s="75"/>
      <c r="F215" s="75"/>
      <c r="G215" s="75"/>
      <c r="H215" s="75"/>
      <c r="I215" s="75"/>
      <c r="K215" s="74"/>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row>
    <row r="216" spans="1:38" x14ac:dyDescent="0.25">
      <c r="A216" s="75"/>
      <c r="B216" s="75"/>
      <c r="C216" s="78"/>
      <c r="D216" s="75"/>
      <c r="E216" s="75"/>
      <c r="F216" s="75"/>
      <c r="G216" s="75"/>
      <c r="H216" s="75"/>
      <c r="I216" s="75"/>
      <c r="K216" s="74"/>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row>
    <row r="217" spans="1:38" x14ac:dyDescent="0.25">
      <c r="A217" s="75"/>
      <c r="B217" s="75"/>
      <c r="C217" s="78"/>
      <c r="D217" s="75"/>
      <c r="E217" s="75"/>
      <c r="F217" s="75"/>
      <c r="G217" s="75"/>
      <c r="H217" s="75"/>
      <c r="I217" s="75"/>
      <c r="K217" s="74"/>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row>
    <row r="218" spans="1:38" x14ac:dyDescent="0.25">
      <c r="A218" s="75"/>
      <c r="B218" s="75"/>
      <c r="C218" s="78"/>
      <c r="D218" s="75"/>
      <c r="E218" s="75"/>
      <c r="F218" s="75"/>
      <c r="G218" s="75"/>
      <c r="H218" s="75"/>
      <c r="I218" s="75"/>
      <c r="K218" s="74"/>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row>
    <row r="219" spans="1:38" x14ac:dyDescent="0.25">
      <c r="A219" s="75"/>
      <c r="B219" s="75"/>
      <c r="C219" s="78"/>
      <c r="D219" s="75"/>
      <c r="E219" s="75"/>
      <c r="F219" s="75"/>
      <c r="G219" s="75"/>
      <c r="H219" s="75"/>
      <c r="I219" s="75"/>
      <c r="K219" s="74"/>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row>
    <row r="220" spans="1:38" x14ac:dyDescent="0.25">
      <c r="A220" s="75"/>
      <c r="B220" s="75"/>
      <c r="C220" s="78"/>
      <c r="D220" s="75"/>
      <c r="E220" s="75"/>
      <c r="F220" s="75"/>
      <c r="G220" s="75"/>
      <c r="H220" s="75"/>
      <c r="I220" s="75"/>
      <c r="K220" s="74"/>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row>
    <row r="221" spans="1:38" x14ac:dyDescent="0.25">
      <c r="A221" s="75"/>
      <c r="B221" s="75"/>
      <c r="C221" s="78"/>
      <c r="D221" s="75"/>
      <c r="E221" s="75"/>
      <c r="F221" s="75"/>
      <c r="G221" s="75"/>
      <c r="H221" s="75"/>
      <c r="I221" s="75"/>
      <c r="K221" s="74"/>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row>
    <row r="222" spans="1:38" x14ac:dyDescent="0.25">
      <c r="A222" s="75"/>
      <c r="B222" s="75"/>
      <c r="C222" s="78"/>
      <c r="D222" s="75"/>
      <c r="E222" s="75"/>
      <c r="F222" s="75"/>
      <c r="G222" s="75"/>
      <c r="H222" s="75"/>
      <c r="I222" s="75"/>
      <c r="K222" s="74"/>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row>
    <row r="223" spans="1:38" x14ac:dyDescent="0.25">
      <c r="A223" s="75"/>
      <c r="B223" s="75"/>
      <c r="C223" s="78"/>
      <c r="D223" s="75"/>
      <c r="E223" s="75"/>
      <c r="F223" s="75"/>
      <c r="G223" s="75"/>
      <c r="H223" s="75"/>
      <c r="I223" s="75"/>
      <c r="K223" s="74"/>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row>
    <row r="224" spans="1:38" x14ac:dyDescent="0.25">
      <c r="A224" s="75"/>
      <c r="B224" s="75"/>
      <c r="C224" s="78"/>
      <c r="D224" s="75"/>
      <c r="E224" s="75"/>
      <c r="F224" s="75"/>
      <c r="G224" s="75"/>
      <c r="H224" s="75"/>
      <c r="I224" s="75"/>
      <c r="K224" s="74"/>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row>
    <row r="225" spans="1:38" x14ac:dyDescent="0.25">
      <c r="A225" s="75"/>
      <c r="B225" s="75"/>
      <c r="C225" s="78"/>
      <c r="D225" s="75"/>
      <c r="E225" s="75"/>
      <c r="F225" s="75"/>
      <c r="G225" s="75"/>
      <c r="H225" s="75"/>
      <c r="I225" s="75"/>
      <c r="K225" s="74"/>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row>
    <row r="226" spans="1:38" x14ac:dyDescent="0.25">
      <c r="A226" s="75"/>
      <c r="B226" s="75"/>
      <c r="C226" s="78"/>
      <c r="D226" s="75"/>
      <c r="E226" s="75"/>
      <c r="F226" s="75"/>
      <c r="G226" s="75"/>
      <c r="H226" s="75"/>
      <c r="I226" s="75"/>
      <c r="K226" s="74"/>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row>
    <row r="227" spans="1:38" x14ac:dyDescent="0.25">
      <c r="A227" s="75"/>
      <c r="B227" s="75"/>
      <c r="C227" s="78"/>
      <c r="D227" s="75"/>
      <c r="E227" s="75"/>
      <c r="F227" s="75"/>
      <c r="G227" s="75"/>
      <c r="H227" s="75"/>
      <c r="I227" s="75"/>
      <c r="K227" s="74"/>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row>
    <row r="228" spans="1:38" x14ac:dyDescent="0.25">
      <c r="A228" s="75"/>
      <c r="B228" s="75"/>
      <c r="C228" s="78"/>
      <c r="D228" s="75"/>
      <c r="E228" s="75"/>
      <c r="F228" s="75"/>
      <c r="G228" s="75"/>
      <c r="H228" s="75"/>
      <c r="I228" s="75"/>
      <c r="K228" s="74"/>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row>
    <row r="229" spans="1:38" x14ac:dyDescent="0.25">
      <c r="A229" s="75"/>
      <c r="B229" s="75"/>
      <c r="C229" s="78"/>
      <c r="D229" s="75"/>
      <c r="E229" s="75"/>
      <c r="F229" s="75"/>
      <c r="G229" s="75"/>
      <c r="H229" s="75"/>
      <c r="I229" s="75"/>
      <c r="K229" s="74"/>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row>
    <row r="230" spans="1:38" x14ac:dyDescent="0.25">
      <c r="A230" s="75"/>
      <c r="B230" s="75"/>
      <c r="C230" s="78"/>
      <c r="D230" s="75"/>
      <c r="E230" s="75"/>
      <c r="F230" s="75"/>
      <c r="G230" s="75"/>
      <c r="H230" s="75"/>
      <c r="I230" s="75"/>
      <c r="K230" s="74"/>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row>
    <row r="231" spans="1:38" x14ac:dyDescent="0.25">
      <c r="A231" s="75"/>
      <c r="B231" s="75"/>
      <c r="C231" s="78"/>
      <c r="D231" s="75"/>
      <c r="E231" s="75"/>
      <c r="F231" s="75"/>
      <c r="G231" s="75"/>
      <c r="H231" s="75"/>
      <c r="I231" s="75"/>
      <c r="K231" s="74"/>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row>
    <row r="232" spans="1:38" x14ac:dyDescent="0.25">
      <c r="A232" s="75"/>
      <c r="B232" s="75"/>
      <c r="C232" s="78"/>
      <c r="D232" s="75"/>
      <c r="E232" s="75"/>
      <c r="F232" s="75"/>
      <c r="G232" s="75"/>
      <c r="H232" s="75"/>
      <c r="I232" s="75"/>
      <c r="K232" s="74"/>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row>
    <row r="233" spans="1:38" x14ac:dyDescent="0.25">
      <c r="A233" s="75"/>
      <c r="B233" s="75"/>
      <c r="C233" s="78"/>
      <c r="D233" s="75"/>
      <c r="E233" s="75"/>
      <c r="F233" s="75"/>
      <c r="G233" s="75"/>
      <c r="H233" s="75"/>
      <c r="I233" s="75"/>
      <c r="K233" s="74"/>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row>
    <row r="234" spans="1:38" x14ac:dyDescent="0.25">
      <c r="A234" s="75"/>
      <c r="B234" s="75"/>
      <c r="C234" s="78"/>
      <c r="D234" s="75"/>
      <c r="E234" s="75"/>
      <c r="F234" s="75"/>
      <c r="G234" s="75"/>
      <c r="H234" s="75"/>
      <c r="I234" s="75"/>
      <c r="K234" s="74"/>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row>
    <row r="235" spans="1:38" x14ac:dyDescent="0.25">
      <c r="A235" s="75"/>
      <c r="B235" s="75"/>
      <c r="C235" s="78"/>
      <c r="D235" s="75"/>
      <c r="E235" s="75"/>
      <c r="F235" s="75"/>
      <c r="G235" s="75"/>
      <c r="H235" s="75"/>
      <c r="I235" s="75"/>
      <c r="K235" s="74"/>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row>
    <row r="236" spans="1:38" x14ac:dyDescent="0.25">
      <c r="A236" s="75"/>
      <c r="B236" s="75"/>
      <c r="C236" s="78"/>
      <c r="D236" s="75"/>
      <c r="E236" s="75"/>
      <c r="F236" s="75"/>
      <c r="G236" s="75"/>
      <c r="H236" s="75"/>
      <c r="I236" s="75"/>
      <c r="K236" s="74"/>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row>
    <row r="237" spans="1:38" x14ac:dyDescent="0.25">
      <c r="A237" s="75"/>
      <c r="B237" s="75"/>
      <c r="C237" s="78"/>
      <c r="D237" s="75"/>
      <c r="E237" s="75"/>
      <c r="F237" s="75"/>
      <c r="G237" s="75"/>
      <c r="H237" s="75"/>
      <c r="I237" s="75"/>
      <c r="K237" s="74"/>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row>
    <row r="238" spans="1:38" x14ac:dyDescent="0.25">
      <c r="A238" s="75"/>
      <c r="B238" s="75"/>
      <c r="C238" s="78"/>
      <c r="D238" s="75"/>
      <c r="E238" s="75"/>
      <c r="F238" s="75"/>
      <c r="G238" s="75"/>
      <c r="H238" s="75"/>
      <c r="I238" s="75"/>
      <c r="K238" s="74"/>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row>
    <row r="239" spans="1:38" x14ac:dyDescent="0.25">
      <c r="A239" s="75"/>
      <c r="B239" s="75"/>
      <c r="C239" s="78"/>
      <c r="D239" s="75"/>
      <c r="E239" s="75"/>
      <c r="F239" s="75"/>
      <c r="G239" s="75"/>
      <c r="H239" s="75"/>
      <c r="I239" s="75"/>
      <c r="K239" s="74"/>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row>
    <row r="240" spans="1:38" x14ac:dyDescent="0.25">
      <c r="A240" s="75"/>
      <c r="B240" s="75"/>
      <c r="C240" s="78"/>
      <c r="D240" s="75"/>
      <c r="E240" s="75"/>
      <c r="F240" s="75"/>
      <c r="G240" s="75"/>
      <c r="H240" s="75"/>
      <c r="I240" s="75"/>
      <c r="K240" s="74"/>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row>
    <row r="241" spans="1:38" x14ac:dyDescent="0.25">
      <c r="A241" s="75"/>
      <c r="B241" s="75"/>
      <c r="C241" s="78"/>
      <c r="D241" s="75"/>
      <c r="E241" s="75"/>
      <c r="F241" s="75"/>
      <c r="G241" s="75"/>
      <c r="H241" s="75"/>
      <c r="I241" s="75"/>
      <c r="K241" s="74"/>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row>
    <row r="242" spans="1:38" x14ac:dyDescent="0.25">
      <c r="A242" s="75"/>
      <c r="B242" s="75"/>
      <c r="C242" s="78"/>
      <c r="D242" s="75"/>
      <c r="E242" s="75"/>
      <c r="F242" s="75"/>
      <c r="G242" s="75"/>
      <c r="H242" s="75"/>
      <c r="I242" s="75"/>
      <c r="K242" s="74"/>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row>
    <row r="243" spans="1:38" x14ac:dyDescent="0.25">
      <c r="A243" s="75"/>
      <c r="B243" s="75"/>
      <c r="C243" s="78"/>
      <c r="D243" s="75"/>
      <c r="E243" s="75"/>
      <c r="F243" s="75"/>
      <c r="G243" s="75"/>
      <c r="H243" s="75"/>
      <c r="I243" s="75"/>
      <c r="K243" s="74"/>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row>
    <row r="244" spans="1:38" x14ac:dyDescent="0.25">
      <c r="A244" s="75"/>
      <c r="B244" s="75"/>
      <c r="C244" s="78"/>
      <c r="D244" s="75"/>
      <c r="E244" s="75"/>
      <c r="F244" s="75"/>
      <c r="G244" s="75"/>
      <c r="H244" s="75"/>
      <c r="I244" s="75"/>
      <c r="K244" s="74"/>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row>
    <row r="245" spans="1:38" x14ac:dyDescent="0.25">
      <c r="A245" s="75"/>
      <c r="B245" s="75"/>
      <c r="C245" s="78"/>
      <c r="D245" s="75"/>
      <c r="E245" s="75"/>
      <c r="F245" s="75"/>
      <c r="G245" s="75"/>
      <c r="H245" s="75"/>
      <c r="I245" s="75"/>
      <c r="K245" s="74"/>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row>
    <row r="246" spans="1:38" x14ac:dyDescent="0.25">
      <c r="A246" s="75"/>
      <c r="B246" s="75"/>
      <c r="C246" s="78"/>
      <c r="D246" s="75"/>
      <c r="E246" s="75"/>
      <c r="F246" s="75"/>
      <c r="G246" s="75"/>
      <c r="H246" s="75"/>
      <c r="I246" s="75"/>
      <c r="K246" s="74"/>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row>
    <row r="247" spans="1:38" x14ac:dyDescent="0.25">
      <c r="A247" s="75"/>
      <c r="B247" s="75"/>
      <c r="C247" s="78"/>
      <c r="D247" s="75"/>
      <c r="E247" s="75"/>
      <c r="F247" s="75"/>
      <c r="G247" s="75"/>
      <c r="H247" s="75"/>
      <c r="I247" s="75"/>
      <c r="K247" s="74"/>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row>
    <row r="248" spans="1:38" x14ac:dyDescent="0.25">
      <c r="A248" s="75"/>
      <c r="B248" s="75"/>
      <c r="C248" s="78"/>
      <c r="D248" s="75"/>
      <c r="E248" s="75"/>
      <c r="F248" s="75"/>
      <c r="G248" s="75"/>
      <c r="H248" s="75"/>
      <c r="I248" s="75"/>
      <c r="K248" s="74"/>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row>
    <row r="249" spans="1:38" x14ac:dyDescent="0.25">
      <c r="A249" s="75"/>
      <c r="B249" s="75"/>
      <c r="C249" s="78"/>
      <c r="D249" s="75"/>
      <c r="E249" s="75"/>
      <c r="F249" s="75"/>
      <c r="G249" s="75"/>
      <c r="H249" s="75"/>
      <c r="I249" s="75"/>
      <c r="K249" s="74"/>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row>
    <row r="250" spans="1:38" x14ac:dyDescent="0.25">
      <c r="A250" s="75"/>
      <c r="B250" s="75"/>
      <c r="C250" s="78"/>
      <c r="D250" s="75"/>
      <c r="E250" s="75"/>
      <c r="F250" s="75"/>
      <c r="G250" s="75"/>
      <c r="H250" s="75"/>
      <c r="I250" s="75"/>
      <c r="K250" s="74"/>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row>
    <row r="251" spans="1:38" x14ac:dyDescent="0.25">
      <c r="A251" s="75"/>
      <c r="B251" s="75"/>
      <c r="C251" s="78"/>
      <c r="D251" s="75"/>
      <c r="E251" s="75"/>
      <c r="F251" s="75"/>
      <c r="G251" s="75"/>
      <c r="H251" s="75"/>
      <c r="I251" s="75"/>
      <c r="K251" s="74"/>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row>
    <row r="252" spans="1:38" x14ac:dyDescent="0.25">
      <c r="A252" s="75"/>
      <c r="B252" s="75"/>
      <c r="C252" s="78"/>
      <c r="D252" s="75"/>
      <c r="E252" s="75"/>
      <c r="F252" s="75"/>
      <c r="G252" s="75"/>
      <c r="H252" s="75"/>
      <c r="I252" s="75"/>
      <c r="K252" s="74"/>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row>
    <row r="253" spans="1:38" x14ac:dyDescent="0.25">
      <c r="A253" s="75"/>
      <c r="B253" s="75"/>
      <c r="C253" s="78"/>
      <c r="D253" s="75"/>
      <c r="E253" s="75"/>
      <c r="F253" s="75"/>
      <c r="G253" s="75"/>
      <c r="H253" s="75"/>
      <c r="I253" s="75"/>
      <c r="K253" s="74"/>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row>
    <row r="254" spans="1:38" x14ac:dyDescent="0.25">
      <c r="A254" s="75"/>
      <c r="B254" s="75"/>
      <c r="C254" s="78"/>
      <c r="D254" s="75"/>
      <c r="E254" s="75"/>
      <c r="F254" s="75"/>
      <c r="G254" s="75"/>
      <c r="H254" s="75"/>
      <c r="I254" s="75"/>
      <c r="K254" s="74"/>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row>
    <row r="255" spans="1:38" x14ac:dyDescent="0.25">
      <c r="A255" s="75"/>
      <c r="B255" s="75"/>
      <c r="C255" s="78"/>
      <c r="D255" s="75"/>
      <c r="E255" s="75"/>
      <c r="F255" s="75"/>
      <c r="G255" s="75"/>
      <c r="H255" s="75"/>
      <c r="I255" s="75"/>
      <c r="K255" s="74"/>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row>
    <row r="256" spans="1:38" x14ac:dyDescent="0.25">
      <c r="A256" s="75"/>
      <c r="B256" s="75"/>
      <c r="C256" s="78"/>
      <c r="D256" s="75"/>
      <c r="E256" s="75"/>
      <c r="F256" s="75"/>
      <c r="G256" s="75"/>
      <c r="H256" s="75"/>
      <c r="I256" s="75"/>
      <c r="K256" s="74"/>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row>
    <row r="257" spans="1:38" x14ac:dyDescent="0.25">
      <c r="A257" s="75"/>
      <c r="B257" s="75"/>
      <c r="C257" s="78"/>
      <c r="D257" s="75"/>
      <c r="E257" s="75"/>
      <c r="F257" s="75"/>
      <c r="G257" s="75"/>
      <c r="H257" s="75"/>
      <c r="I257" s="75"/>
      <c r="K257" s="74"/>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row>
    <row r="258" spans="1:38" x14ac:dyDescent="0.25">
      <c r="A258" s="75"/>
      <c r="B258" s="75"/>
      <c r="C258" s="78"/>
      <c r="D258" s="75"/>
      <c r="E258" s="75"/>
      <c r="F258" s="75"/>
      <c r="G258" s="75"/>
      <c r="H258" s="75"/>
      <c r="I258" s="75"/>
      <c r="K258" s="74"/>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row>
    <row r="259" spans="1:38" x14ac:dyDescent="0.25">
      <c r="A259" s="75"/>
      <c r="B259" s="75"/>
      <c r="C259" s="78"/>
      <c r="D259" s="75"/>
      <c r="E259" s="75"/>
      <c r="F259" s="75"/>
      <c r="G259" s="75"/>
      <c r="H259" s="75"/>
      <c r="I259" s="75"/>
      <c r="K259" s="74"/>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row>
    <row r="260" spans="1:38" x14ac:dyDescent="0.25">
      <c r="A260" s="75"/>
      <c r="B260" s="75"/>
      <c r="C260" s="78"/>
      <c r="D260" s="75"/>
      <c r="E260" s="75"/>
      <c r="F260" s="75"/>
      <c r="G260" s="75"/>
      <c r="H260" s="75"/>
      <c r="I260" s="75"/>
      <c r="K260" s="74"/>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row>
    <row r="261" spans="1:38" x14ac:dyDescent="0.25">
      <c r="A261" s="75"/>
      <c r="B261" s="75"/>
      <c r="C261" s="78"/>
      <c r="D261" s="75"/>
      <c r="E261" s="75"/>
      <c r="F261" s="75"/>
      <c r="G261" s="75"/>
      <c r="H261" s="75"/>
      <c r="I261" s="75"/>
      <c r="K261" s="74"/>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row>
    <row r="262" spans="1:38" x14ac:dyDescent="0.25">
      <c r="A262" s="75"/>
      <c r="B262" s="75"/>
      <c r="C262" s="78"/>
      <c r="D262" s="75"/>
      <c r="E262" s="75"/>
      <c r="F262" s="75"/>
      <c r="G262" s="75"/>
      <c r="H262" s="75"/>
      <c r="I262" s="75"/>
      <c r="K262" s="74"/>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row>
    <row r="263" spans="1:38" x14ac:dyDescent="0.25">
      <c r="A263" s="75"/>
      <c r="B263" s="75"/>
      <c r="C263" s="78"/>
      <c r="D263" s="75"/>
      <c r="E263" s="75"/>
      <c r="F263" s="75"/>
      <c r="G263" s="75"/>
      <c r="H263" s="75"/>
      <c r="I263" s="75"/>
      <c r="K263" s="74"/>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row>
    <row r="264" spans="1:38" x14ac:dyDescent="0.25">
      <c r="A264" s="75"/>
      <c r="B264" s="75"/>
      <c r="C264" s="78"/>
      <c r="D264" s="75"/>
      <c r="E264" s="75"/>
      <c r="F264" s="75"/>
      <c r="G264" s="75"/>
      <c r="H264" s="75"/>
      <c r="I264" s="75"/>
      <c r="K264" s="74"/>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row>
    <row r="265" spans="1:38" x14ac:dyDescent="0.25">
      <c r="A265" s="75"/>
      <c r="B265" s="75"/>
      <c r="C265" s="78"/>
      <c r="D265" s="75"/>
      <c r="E265" s="75"/>
      <c r="F265" s="75"/>
      <c r="G265" s="75"/>
      <c r="H265" s="75"/>
      <c r="I265" s="75"/>
      <c r="K265" s="74"/>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row>
    <row r="266" spans="1:38" x14ac:dyDescent="0.25">
      <c r="A266" s="75"/>
      <c r="B266" s="75"/>
      <c r="C266" s="78"/>
      <c r="D266" s="75"/>
      <c r="E266" s="75"/>
      <c r="F266" s="75"/>
      <c r="G266" s="75"/>
      <c r="H266" s="75"/>
      <c r="I266" s="75"/>
      <c r="K266" s="74"/>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row>
    <row r="267" spans="1:38" x14ac:dyDescent="0.25">
      <c r="A267" s="75"/>
      <c r="B267" s="75"/>
      <c r="C267" s="78"/>
      <c r="D267" s="75"/>
      <c r="E267" s="75"/>
      <c r="F267" s="75"/>
      <c r="G267" s="75"/>
      <c r="H267" s="75"/>
      <c r="I267" s="75"/>
      <c r="K267" s="74"/>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row>
    <row r="268" spans="1:38" x14ac:dyDescent="0.25">
      <c r="A268" s="75"/>
      <c r="B268" s="75"/>
      <c r="C268" s="78"/>
      <c r="D268" s="75"/>
      <c r="E268" s="75"/>
      <c r="F268" s="75"/>
      <c r="G268" s="75"/>
      <c r="H268" s="75"/>
      <c r="I268" s="75"/>
      <c r="K268" s="74"/>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row>
    <row r="269" spans="1:38" x14ac:dyDescent="0.25">
      <c r="A269" s="75"/>
      <c r="B269" s="75"/>
      <c r="C269" s="78"/>
      <c r="D269" s="75"/>
      <c r="E269" s="75"/>
      <c r="F269" s="75"/>
      <c r="G269" s="75"/>
      <c r="H269" s="75"/>
      <c r="I269" s="75"/>
      <c r="K269" s="74"/>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row>
    <row r="270" spans="1:38" x14ac:dyDescent="0.25">
      <c r="A270" s="75"/>
      <c r="B270" s="75"/>
      <c r="C270" s="78"/>
      <c r="D270" s="75"/>
      <c r="E270" s="75"/>
      <c r="F270" s="75"/>
      <c r="G270" s="75"/>
      <c r="H270" s="75"/>
      <c r="I270" s="75"/>
      <c r="K270" s="74"/>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row>
    <row r="271" spans="1:38" x14ac:dyDescent="0.25">
      <c r="A271" s="75"/>
      <c r="B271" s="75"/>
      <c r="C271" s="78"/>
      <c r="D271" s="75"/>
      <c r="E271" s="75"/>
      <c r="F271" s="75"/>
      <c r="G271" s="75"/>
      <c r="H271" s="75"/>
      <c r="I271" s="75"/>
      <c r="K271" s="74"/>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row>
    <row r="272" spans="1:38" x14ac:dyDescent="0.25">
      <c r="A272" s="75"/>
      <c r="B272" s="75"/>
      <c r="C272" s="78"/>
      <c r="D272" s="75"/>
      <c r="E272" s="75"/>
      <c r="F272" s="75"/>
      <c r="G272" s="75"/>
      <c r="H272" s="75"/>
      <c r="I272" s="75"/>
      <c r="K272" s="74"/>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row>
    <row r="273" spans="1:38" x14ac:dyDescent="0.25">
      <c r="A273" s="75"/>
      <c r="B273" s="75"/>
      <c r="C273" s="78"/>
      <c r="D273" s="75"/>
      <c r="E273" s="75"/>
      <c r="F273" s="75"/>
      <c r="G273" s="75"/>
      <c r="H273" s="75"/>
      <c r="I273" s="75"/>
      <c r="K273" s="74"/>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row>
    <row r="274" spans="1:38" x14ac:dyDescent="0.25">
      <c r="A274" s="75"/>
      <c r="B274" s="75"/>
      <c r="C274" s="78"/>
      <c r="D274" s="75"/>
      <c r="E274" s="75"/>
      <c r="F274" s="75"/>
      <c r="G274" s="75"/>
      <c r="H274" s="75"/>
      <c r="I274" s="75"/>
      <c r="K274" s="74"/>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row>
    <row r="275" spans="1:38" x14ac:dyDescent="0.25">
      <c r="A275" s="75"/>
      <c r="B275" s="75"/>
      <c r="C275" s="78"/>
      <c r="D275" s="75"/>
      <c r="E275" s="75"/>
      <c r="F275" s="75"/>
      <c r="G275" s="75"/>
      <c r="H275" s="75"/>
      <c r="I275" s="75"/>
      <c r="K275" s="74"/>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row>
    <row r="276" spans="1:38" x14ac:dyDescent="0.25">
      <c r="A276" s="75"/>
      <c r="B276" s="75"/>
      <c r="C276" s="78"/>
      <c r="D276" s="75"/>
      <c r="E276" s="75"/>
      <c r="F276" s="75"/>
      <c r="G276" s="75"/>
      <c r="H276" s="75"/>
      <c r="I276" s="75"/>
      <c r="K276" s="74"/>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row>
    <row r="277" spans="1:38" x14ac:dyDescent="0.25">
      <c r="A277" s="75"/>
      <c r="B277" s="75"/>
      <c r="C277" s="78"/>
      <c r="D277" s="75"/>
      <c r="E277" s="75"/>
      <c r="F277" s="75"/>
      <c r="G277" s="75"/>
      <c r="H277" s="75"/>
      <c r="I277" s="75"/>
      <c r="K277" s="74"/>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row>
    <row r="278" spans="1:38" x14ac:dyDescent="0.25">
      <c r="A278" s="75"/>
      <c r="B278" s="75"/>
      <c r="C278" s="78"/>
      <c r="D278" s="75"/>
      <c r="E278" s="75"/>
      <c r="F278" s="75"/>
      <c r="G278" s="75"/>
      <c r="H278" s="75"/>
      <c r="I278" s="75"/>
      <c r="K278" s="74"/>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row>
    <row r="279" spans="1:38" x14ac:dyDescent="0.25">
      <c r="A279" s="75"/>
      <c r="B279" s="75"/>
      <c r="C279" s="78"/>
      <c r="D279" s="75"/>
      <c r="E279" s="75"/>
      <c r="F279" s="75"/>
      <c r="G279" s="75"/>
      <c r="H279" s="75"/>
      <c r="I279" s="75"/>
      <c r="K279" s="74"/>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row>
    <row r="280" spans="1:38" x14ac:dyDescent="0.25">
      <c r="A280" s="75"/>
      <c r="B280" s="75"/>
      <c r="C280" s="78"/>
      <c r="D280" s="75"/>
      <c r="E280" s="75"/>
      <c r="F280" s="75"/>
      <c r="G280" s="75"/>
      <c r="H280" s="75"/>
      <c r="I280" s="75"/>
      <c r="K280" s="74"/>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row>
    <row r="281" spans="1:38" x14ac:dyDescent="0.25">
      <c r="A281" s="75"/>
      <c r="B281" s="75"/>
      <c r="C281" s="78"/>
      <c r="D281" s="75"/>
      <c r="E281" s="75"/>
      <c r="F281" s="75"/>
      <c r="G281" s="75"/>
      <c r="H281" s="75"/>
      <c r="I281" s="75"/>
      <c r="K281" s="74"/>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row>
    <row r="282" spans="1:38" x14ac:dyDescent="0.25">
      <c r="A282" s="75"/>
      <c r="B282" s="75"/>
      <c r="C282" s="78"/>
      <c r="D282" s="75"/>
      <c r="E282" s="75"/>
      <c r="F282" s="75"/>
      <c r="G282" s="75"/>
      <c r="H282" s="75"/>
      <c r="I282" s="75"/>
      <c r="K282" s="74"/>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row>
    <row r="283" spans="1:38" x14ac:dyDescent="0.25">
      <c r="A283" s="75"/>
      <c r="B283" s="75"/>
      <c r="C283" s="78"/>
      <c r="D283" s="75"/>
      <c r="E283" s="75"/>
      <c r="F283" s="75"/>
      <c r="G283" s="75"/>
      <c r="H283" s="75"/>
      <c r="I283" s="75"/>
      <c r="K283" s="74"/>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row>
    <row r="284" spans="1:38" x14ac:dyDescent="0.25">
      <c r="A284" s="75"/>
      <c r="B284" s="75"/>
      <c r="C284" s="78"/>
      <c r="D284" s="75"/>
      <c r="E284" s="75"/>
      <c r="F284" s="75"/>
      <c r="G284" s="75"/>
      <c r="H284" s="75"/>
      <c r="I284" s="75"/>
      <c r="K284" s="74"/>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row>
    <row r="285" spans="1:38" x14ac:dyDescent="0.25">
      <c r="A285" s="75"/>
      <c r="B285" s="75"/>
      <c r="C285" s="78"/>
      <c r="D285" s="75"/>
      <c r="E285" s="75"/>
      <c r="F285" s="75"/>
      <c r="G285" s="75"/>
      <c r="H285" s="75"/>
      <c r="I285" s="75"/>
      <c r="K285" s="74"/>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row>
    <row r="286" spans="1:38" x14ac:dyDescent="0.25">
      <c r="A286" s="75"/>
      <c r="B286" s="75"/>
      <c r="C286" s="78"/>
      <c r="D286" s="75"/>
      <c r="E286" s="75"/>
      <c r="F286" s="75"/>
      <c r="G286" s="75"/>
      <c r="H286" s="75"/>
      <c r="I286" s="75"/>
      <c r="K286" s="74"/>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row>
    <row r="287" spans="1:38" x14ac:dyDescent="0.25">
      <c r="A287" s="75"/>
      <c r="B287" s="75"/>
      <c r="C287" s="78"/>
      <c r="D287" s="75"/>
      <c r="E287" s="75"/>
      <c r="F287" s="75"/>
      <c r="G287" s="75"/>
      <c r="H287" s="75"/>
      <c r="I287" s="75"/>
      <c r="K287" s="74"/>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row>
    <row r="288" spans="1:38" x14ac:dyDescent="0.25">
      <c r="A288" s="75"/>
      <c r="B288" s="75"/>
      <c r="C288" s="78"/>
      <c r="D288" s="75"/>
      <c r="E288" s="75"/>
      <c r="F288" s="75"/>
      <c r="G288" s="75"/>
      <c r="H288" s="75"/>
      <c r="I288" s="75"/>
      <c r="K288" s="74"/>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row>
    <row r="289" spans="1:38" x14ac:dyDescent="0.25">
      <c r="A289" s="75"/>
      <c r="B289" s="75"/>
      <c r="C289" s="78"/>
      <c r="D289" s="75"/>
      <c r="E289" s="75"/>
      <c r="F289" s="75"/>
      <c r="G289" s="75"/>
      <c r="H289" s="75"/>
      <c r="I289" s="75"/>
      <c r="K289" s="74"/>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row>
    <row r="290" spans="1:38" x14ac:dyDescent="0.25">
      <c r="A290" s="75"/>
      <c r="B290" s="75"/>
      <c r="C290" s="78"/>
      <c r="D290" s="75"/>
      <c r="E290" s="75"/>
      <c r="F290" s="75"/>
      <c r="G290" s="75"/>
      <c r="H290" s="75"/>
      <c r="I290" s="75"/>
      <c r="K290" s="74"/>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row>
    <row r="291" spans="1:38" x14ac:dyDescent="0.25">
      <c r="A291" s="75"/>
      <c r="B291" s="75"/>
      <c r="C291" s="78"/>
      <c r="D291" s="75"/>
      <c r="E291" s="75"/>
      <c r="F291" s="75"/>
      <c r="G291" s="75"/>
      <c r="H291" s="75"/>
      <c r="I291" s="75"/>
      <c r="K291" s="74"/>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row>
    <row r="292" spans="1:38" x14ac:dyDescent="0.25">
      <c r="A292" s="75"/>
      <c r="B292" s="75"/>
      <c r="C292" s="78"/>
      <c r="D292" s="75"/>
      <c r="E292" s="75"/>
      <c r="F292" s="75"/>
      <c r="G292" s="75"/>
      <c r="H292" s="75"/>
      <c r="I292" s="75"/>
      <c r="K292" s="74"/>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row>
    <row r="293" spans="1:38" x14ac:dyDescent="0.25">
      <c r="A293" s="75"/>
      <c r="B293" s="75"/>
      <c r="C293" s="78"/>
      <c r="D293" s="75"/>
      <c r="E293" s="75"/>
      <c r="F293" s="75"/>
      <c r="G293" s="75"/>
      <c r="H293" s="75"/>
      <c r="I293" s="75"/>
      <c r="K293" s="74"/>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row>
    <row r="294" spans="1:38" x14ac:dyDescent="0.25">
      <c r="A294" s="75"/>
      <c r="B294" s="75"/>
      <c r="C294" s="78"/>
      <c r="D294" s="75"/>
      <c r="E294" s="75"/>
      <c r="F294" s="75"/>
      <c r="G294" s="75"/>
      <c r="H294" s="75"/>
      <c r="I294" s="75"/>
      <c r="K294" s="74"/>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row>
    <row r="295" spans="1:38" x14ac:dyDescent="0.25">
      <c r="A295" s="75"/>
      <c r="B295" s="75"/>
      <c r="C295" s="78"/>
      <c r="D295" s="75"/>
      <c r="E295" s="75"/>
      <c r="F295" s="75"/>
      <c r="G295" s="75"/>
      <c r="H295" s="75"/>
      <c r="I295" s="75"/>
      <c r="K295" s="74"/>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row>
    <row r="296" spans="1:38" x14ac:dyDescent="0.25">
      <c r="A296" s="75"/>
      <c r="B296" s="75"/>
      <c r="C296" s="78"/>
      <c r="D296" s="75"/>
      <c r="E296" s="75"/>
      <c r="F296" s="75"/>
      <c r="G296" s="75"/>
      <c r="H296" s="75"/>
      <c r="I296" s="75"/>
      <c r="K296" s="74"/>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row>
    <row r="297" spans="1:38" x14ac:dyDescent="0.25">
      <c r="A297" s="75"/>
      <c r="B297" s="75"/>
      <c r="C297" s="78"/>
      <c r="D297" s="75"/>
      <c r="E297" s="75"/>
      <c r="F297" s="75"/>
      <c r="G297" s="75"/>
      <c r="H297" s="75"/>
      <c r="I297" s="75"/>
      <c r="K297" s="74"/>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row>
    <row r="298" spans="1:38" x14ac:dyDescent="0.25">
      <c r="A298" s="75"/>
      <c r="B298" s="75"/>
      <c r="C298" s="78"/>
      <c r="D298" s="75"/>
      <c r="E298" s="75"/>
      <c r="F298" s="75"/>
      <c r="G298" s="75"/>
      <c r="H298" s="75"/>
      <c r="I298" s="75"/>
      <c r="K298" s="74"/>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row>
    <row r="299" spans="1:38" x14ac:dyDescent="0.25">
      <c r="A299" s="75"/>
      <c r="B299" s="75"/>
      <c r="C299" s="78"/>
      <c r="D299" s="75"/>
      <c r="E299" s="75"/>
      <c r="F299" s="75"/>
      <c r="G299" s="75"/>
      <c r="H299" s="75"/>
      <c r="I299" s="75"/>
      <c r="K299" s="74"/>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row>
    <row r="300" spans="1:38" x14ac:dyDescent="0.25">
      <c r="A300" s="75"/>
      <c r="B300" s="75"/>
      <c r="C300" s="78"/>
      <c r="D300" s="75"/>
      <c r="E300" s="75"/>
      <c r="F300" s="75"/>
      <c r="G300" s="75"/>
      <c r="H300" s="75"/>
      <c r="I300" s="75"/>
      <c r="K300" s="74"/>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row>
    <row r="301" spans="1:38" x14ac:dyDescent="0.25">
      <c r="A301" s="75"/>
      <c r="B301" s="75"/>
      <c r="C301" s="78"/>
      <c r="D301" s="75"/>
      <c r="E301" s="75"/>
      <c r="F301" s="75"/>
      <c r="G301" s="75"/>
      <c r="H301" s="75"/>
      <c r="I301" s="75"/>
      <c r="K301" s="74"/>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row>
    <row r="302" spans="1:38" x14ac:dyDescent="0.25">
      <c r="A302" s="75"/>
      <c r="B302" s="75"/>
      <c r="C302" s="78"/>
      <c r="D302" s="75"/>
      <c r="E302" s="75"/>
      <c r="F302" s="75"/>
      <c r="G302" s="75"/>
      <c r="H302" s="75"/>
      <c r="I302" s="75"/>
      <c r="K302" s="74"/>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row>
    <row r="303" spans="1:38" x14ac:dyDescent="0.25">
      <c r="A303" s="75"/>
      <c r="B303" s="75"/>
      <c r="C303" s="78"/>
      <c r="D303" s="75"/>
      <c r="E303" s="75"/>
      <c r="F303" s="75"/>
      <c r="G303" s="75"/>
      <c r="H303" s="75"/>
      <c r="I303" s="75"/>
      <c r="K303" s="74"/>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row>
    <row r="304" spans="1:38" x14ac:dyDescent="0.25">
      <c r="A304" s="75"/>
      <c r="B304" s="75"/>
      <c r="C304" s="78"/>
      <c r="D304" s="75"/>
      <c r="E304" s="75"/>
      <c r="F304" s="75"/>
      <c r="G304" s="75"/>
      <c r="H304" s="75"/>
      <c r="I304" s="75"/>
      <c r="K304" s="74"/>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row>
    <row r="305" spans="1:38" x14ac:dyDescent="0.25">
      <c r="A305" s="75"/>
      <c r="B305" s="75"/>
      <c r="C305" s="78"/>
      <c r="D305" s="75"/>
      <c r="E305" s="75"/>
      <c r="F305" s="75"/>
      <c r="G305" s="75"/>
      <c r="H305" s="75"/>
      <c r="I305" s="75"/>
      <c r="K305" s="74"/>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row>
  </sheetData>
  <sheetProtection algorithmName="SHA-512" hashValue="9/l4fvenMbSv8GpEwnRhTfrZgDjuQJEho6oudYE/jbypih64MoD097kytrlXJTScOkJGLccat1twFqMUb4Eexw==" saltValue="rcl3PWPnu8F9MgVosRrVJg==" spinCount="100000" sheet="1" objects="1" scenarios="1"/>
  <mergeCells count="28">
    <mergeCell ref="B29:I29"/>
    <mergeCell ref="B34:E34"/>
    <mergeCell ref="B35:E35"/>
    <mergeCell ref="B36:J36"/>
    <mergeCell ref="I14:I15"/>
    <mergeCell ref="A24:C24"/>
    <mergeCell ref="A25:A28"/>
    <mergeCell ref="B25:B28"/>
    <mergeCell ref="C25:C28"/>
    <mergeCell ref="D25:E28"/>
    <mergeCell ref="F25:G28"/>
    <mergeCell ref="H25:I28"/>
    <mergeCell ref="C8:I8"/>
    <mergeCell ref="C9:I9"/>
    <mergeCell ref="C10:I10"/>
    <mergeCell ref="C12:I12"/>
    <mergeCell ref="A14:A15"/>
    <mergeCell ref="B14:B15"/>
    <mergeCell ref="C14:C15"/>
    <mergeCell ref="D14:D15"/>
    <mergeCell ref="E14:E15"/>
    <mergeCell ref="F14:H14"/>
    <mergeCell ref="A1:J1"/>
    <mergeCell ref="A2:J2"/>
    <mergeCell ref="F4:K4"/>
    <mergeCell ref="C5:I5"/>
    <mergeCell ref="C6:I6"/>
    <mergeCell ref="C7:I7"/>
  </mergeCells>
  <conditionalFormatting sqref="D24">
    <cfRule type="cellIs" dxfId="15" priority="6" operator="greaterThan">
      <formula>$C$9</formula>
    </cfRule>
    <cfRule type="cellIs" dxfId="14" priority="7" operator="lessThan">
      <formula>$C$9</formula>
    </cfRule>
    <cfRule type="cellIs" dxfId="13" priority="8" operator="equal">
      <formula>$C$9</formula>
    </cfRule>
  </conditionalFormatting>
  <conditionalFormatting sqref="D25:E28">
    <cfRule type="expression" dxfId="12" priority="5">
      <formula>IF($D$23&lt;$B$23,AND($D$23&lt;$B$25))</formula>
    </cfRule>
  </conditionalFormatting>
  <conditionalFormatting sqref="B25">
    <cfRule type="cellIs" dxfId="11" priority="4" operator="lessThan">
      <formula>$D$25</formula>
    </cfRule>
  </conditionalFormatting>
  <conditionalFormatting sqref="H25">
    <cfRule type="expression" dxfId="10" priority="3">
      <formula>IF($D$23&lt;$B$23,AND($D$23&lt;$B$25))</formula>
    </cfRule>
  </conditionalFormatting>
  <conditionalFormatting sqref="B25:B28">
    <cfRule type="cellIs" dxfId="9" priority="2" operator="lessThan">
      <formula>$H$25</formula>
    </cfRule>
  </conditionalFormatting>
  <conditionalFormatting sqref="H25:I28">
    <cfRule type="cellIs" dxfId="8" priority="1" operator="lessThan">
      <formula>$B$25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promptTitle="Stumpage Category" prompt="Input value of harvest category from assessment area data file" xr:uid="{72BB244A-3FB4-4192-B734-DBBC70BBE3C3}">
          <x14:formula1>
            <xm:f>' Reference Values'!$A$3:$A$6</xm:f>
          </x14:formula1>
          <xm:sqref>C12:I12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0372-00D0-444B-AC07-571265D1C35D}">
  <sheetPr>
    <tabColor theme="1" tint="0.499984740745262"/>
  </sheetPr>
  <dimension ref="A1:B6"/>
  <sheetViews>
    <sheetView workbookViewId="0">
      <selection activeCell="B4" sqref="B4"/>
    </sheetView>
  </sheetViews>
  <sheetFormatPr defaultRowHeight="15" x14ac:dyDescent="0.25"/>
  <cols>
    <col min="1" max="1" width="16.42578125" style="47" customWidth="1"/>
    <col min="2" max="2" width="21.7109375" style="47" customWidth="1"/>
    <col min="3" max="16384" width="9.140625" style="47"/>
  </cols>
  <sheetData>
    <row r="1" spans="1:2" x14ac:dyDescent="0.25">
      <c r="A1" s="49" t="s">
        <v>83</v>
      </c>
      <c r="B1" s="49"/>
    </row>
    <row r="2" spans="1:2" x14ac:dyDescent="0.25">
      <c r="A2" s="47" t="s">
        <v>69</v>
      </c>
      <c r="B2" s="47" t="s">
        <v>70</v>
      </c>
    </row>
    <row r="3" spans="1:2" x14ac:dyDescent="0.25">
      <c r="A3" s="47" t="s">
        <v>71</v>
      </c>
      <c r="B3" s="48">
        <v>0.5</v>
      </c>
    </row>
    <row r="4" spans="1:2" x14ac:dyDescent="0.25">
      <c r="A4" s="50" t="s">
        <v>72</v>
      </c>
      <c r="B4" s="51">
        <v>0.25</v>
      </c>
    </row>
    <row r="5" spans="1:2" x14ac:dyDescent="0.25">
      <c r="A5" s="47" t="s">
        <v>73</v>
      </c>
      <c r="B5" s="48">
        <v>0.1</v>
      </c>
    </row>
    <row r="6" spans="1:2" x14ac:dyDescent="0.25">
      <c r="A6" s="50" t="s">
        <v>82</v>
      </c>
      <c r="B6" s="51">
        <v>0.05</v>
      </c>
    </row>
  </sheetData>
  <sheetProtection algorithmName="SHA-512" hashValue="sOsL3jX6P9FoYfflM7J3BDAzbxwzZpwMvj2JQTxpdXmnZYDNEvO76vSREpiEDIn2SFjpvAyit3/TmbgHCDG2XA==" saltValue="7keMllVdGBMp2FHqoPVtIQ==" spinCount="100000" sheet="1" objects="1" scenarios="1"/>
  <mergeCells count="1">
    <mergeCell ref="A1:B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3" ma:contentTypeDescription="Create a new document." ma:contentTypeScope="" ma:versionID="d640b49e9fa1371cd74ae4f79275645e">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64565ecb8e59e31eda9024e8075ea8fa"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A4957B-8AF0-4376-AEF2-BDEA1AED3F1E}">
  <ds:schemaRefs>
    <ds:schemaRef ds:uri="http://schemas.microsoft.com/sharepoint/v3/contenttype/forms"/>
  </ds:schemaRefs>
</ds:datastoreItem>
</file>

<file path=customXml/itemProps2.xml><?xml version="1.0" encoding="utf-8"?>
<ds:datastoreItem xmlns:ds="http://schemas.openxmlformats.org/officeDocument/2006/customXml" ds:itemID="{E65AD77D-EC46-4296-A87D-6CD6EF82357E}">
  <ds:schemaRefs>
    <ds:schemaRef ds:uri="04007bd9-c0d9-4f27-a4ad-edebe3770499"/>
    <ds:schemaRef ds:uri="http://purl.org/dc/elements/1.1/"/>
    <ds:schemaRef ds:uri="http://schemas.microsoft.com/office/2006/metadata/properties"/>
    <ds:schemaRef ds:uri="9ac66888-105e-4e54-b39a-e32c984792c9"/>
    <ds:schemaRef ds:uri="http://schemas.microsoft.com/sharepoint/v3"/>
    <ds:schemaRef ds:uri="http://schemas.microsoft.com/sharepoint/v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4DD293-BE18-44D1-99BF-9C968EE86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Baseline Screening Tool BETA</vt:lpstr>
      <vt:lpstr>Example 1</vt:lpstr>
      <vt:lpstr>Example 2</vt:lpstr>
      <vt:lpstr> Reference Values</vt:lpstr>
      <vt:lpstr>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Wescott</dc:creator>
  <cp:keywords/>
  <dc:description/>
  <cp:lastModifiedBy>Sarah Wescott</cp:lastModifiedBy>
  <cp:revision/>
  <dcterms:created xsi:type="dcterms:W3CDTF">2018-10-29T20:09:45Z</dcterms:created>
  <dcterms:modified xsi:type="dcterms:W3CDTF">2018-11-15T00:36:06Z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