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autoCompressPictures="0"/>
  <mc:AlternateContent xmlns:mc="http://schemas.openxmlformats.org/markup-compatibility/2006">
    <mc:Choice Requires="x15">
      <x15ac:absPath xmlns:x15ac="http://schemas.microsoft.com/office/spreadsheetml/2010/11/ac" url="https://climateregistry.sharepoint.com/Public/Policy/Mexico Forest/Calc Tools/Carbon Monitoring Workbook/V3.0/"/>
    </mc:Choice>
  </mc:AlternateContent>
  <xr:revisionPtr revIDLastSave="116" documentId="13_ncr:1_{D6239879-261B-491E-ACC3-54DD307E509E}" xr6:coauthVersionLast="47" xr6:coauthVersionMax="47" xr10:uidLastSave="{26132EAA-F789-4FD0-89D2-2CC61F26F760}"/>
  <workbookProtection workbookAlgorithmName="SHA-512" workbookHashValue="ka09bq/RmgkjMWObCGCFVnrbG4ForFYQlT1j47VUSMdeEKPH4/2NkenlzzwsPKZ3+k9nh5UjQL45qAWtBR9RSA==" workbookSaltValue="ttQOwFWK1OmbAk8RKyuWFA==" workbookSpinCount="100000" lockStructure="1"/>
  <bookViews>
    <workbookView xWindow="-110" yWindow="-110" windowWidth="19420" windowHeight="11500" xr2:uid="{00000000-000D-0000-FFFF-FFFF00000000}"/>
  </bookViews>
  <sheets>
    <sheet name="Instrucciones" sheetId="7" r:id="rId1"/>
    <sheet name="Hoja De Calculo" sheetId="6" r:id="rId2"/>
    <sheet name="TSE" sheetId="17" state="hidden" r:id="rId3"/>
    <sheet name="Sheet2" sheetId="15" state="hidden" r:id="rId4"/>
    <sheet name="Sheet3" sheetId="16" state="hidden" r:id="rId5"/>
    <sheet name="Fondo de Aseguramiento" sheetId="13" r:id="rId6"/>
    <sheet name="FA Dividendos" sheetId="14" r:id="rId7"/>
    <sheet name="Herramienta de HWP" sheetId="8" r:id="rId8"/>
    <sheet name="HWP C del Área de Actividad" sheetId="12" r:id="rId9"/>
    <sheet name="HWP C Línea de Base" sheetId="11" r:id="rId10"/>
  </sheets>
  <externalReferences>
    <externalReference r:id="rId11"/>
  </externalReferences>
  <definedNames>
    <definedName name="EF_DM">'[1]EF Summary'!$A$24:$V$28</definedName>
    <definedName name="EF_N2O">'[1]EF Summary'!$A$14:$V$18</definedName>
    <definedName name="EF_OC">'[1]EF Summary'!$A$8:$V$12</definedName>
    <definedName name="gwp_ch4">[1]Constants!$B$5</definedName>
    <definedName name="gwp_n2o">[1]Constants!$B$6</definedName>
    <definedName name="LCC">'[1]Baseline EFs'!$R$2:$T$1004</definedName>
    <definedName name="LS_categories">[1]Grazing!$A$19:$A$32</definedName>
    <definedName name="MLRA_Pick">[1]MLRAs!$A$2:$A$280</definedName>
    <definedName name="_xlnm.Print_Area" localSheetId="1">'Hoja De Calculo'!$A$8:$L$70</definedName>
    <definedName name="Prior_LU">[1]MLRAs!$H$2:$H$3</definedName>
    <definedName name="Soil_Texture">[1]MLRAs!$F$2:$F$4</definedName>
    <definedName name="States">[1]Grazing!$E$3:$E$50</definedName>
    <definedName name="temp_grazing">[1]Grazing!$A$4:$A$16</definedName>
    <definedName name="Version">Instrucciones!$B$3</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13" l="1"/>
  <c r="C11" i="13"/>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J15" i="6"/>
  <c r="CK15" i="6"/>
  <c r="CL15" i="6"/>
  <c r="CM15" i="6"/>
  <c r="CN15" i="6"/>
  <c r="CO15" i="6"/>
  <c r="CP15" i="6"/>
  <c r="CQ15" i="6"/>
  <c r="CR15" i="6"/>
  <c r="CS15" i="6"/>
  <c r="CT15" i="6"/>
  <c r="CU15" i="6"/>
  <c r="CV15" i="6"/>
  <c r="CW15" i="6"/>
  <c r="CX15" i="6"/>
  <c r="A16" i="17"/>
  <c r="I18" i="15" l="1"/>
  <c r="E55" i="6" l="1"/>
  <c r="C18" i="15" l="1"/>
  <c r="D18" i="15"/>
  <c r="E18" i="15"/>
  <c r="F18" i="15"/>
  <c r="G18" i="15"/>
  <c r="H18" i="15"/>
  <c r="J18" i="15"/>
  <c r="K18" i="15"/>
  <c r="L18" i="15"/>
  <c r="M18" i="15"/>
  <c r="N18" i="15"/>
  <c r="O18" i="15"/>
  <c r="P18" i="15"/>
  <c r="Q18" i="15"/>
  <c r="B18" i="15"/>
  <c r="R18" i="15"/>
  <c r="S18" i="15"/>
  <c r="T18" i="15"/>
  <c r="U18" i="15"/>
  <c r="V18" i="15"/>
  <c r="W18" i="15"/>
  <c r="X18" i="15"/>
  <c r="Y18" i="15"/>
  <c r="Z18" i="15"/>
  <c r="AA18" i="15"/>
  <c r="AB18" i="15"/>
  <c r="AC18" i="15"/>
  <c r="AD18" i="15"/>
  <c r="AE18" i="15"/>
  <c r="AF18" i="15"/>
  <c r="AG18" i="15"/>
  <c r="AH18" i="15"/>
  <c r="AI18" i="15"/>
  <c r="AJ18" i="15"/>
  <c r="AK18" i="15"/>
  <c r="AL18" i="15"/>
  <c r="AM18" i="15"/>
  <c r="AN18" i="15"/>
  <c r="AO18" i="15"/>
  <c r="AP18" i="15"/>
  <c r="AQ18" i="15"/>
  <c r="AR18" i="15"/>
  <c r="AS18" i="15"/>
  <c r="AT18" i="15"/>
  <c r="AU18" i="15"/>
  <c r="AV18" i="15"/>
  <c r="AW18" i="15"/>
  <c r="AX18" i="15"/>
  <c r="AY18" i="15"/>
  <c r="AZ18" i="15"/>
  <c r="BA18" i="15"/>
  <c r="BB18" i="15"/>
  <c r="BC18" i="15"/>
  <c r="BD18" i="15"/>
  <c r="BE18" i="15"/>
  <c r="BF18" i="15"/>
  <c r="BG18" i="15"/>
  <c r="BH18" i="15"/>
  <c r="BI18" i="15"/>
  <c r="BJ18" i="15"/>
  <c r="BK18" i="15"/>
  <c r="BL18" i="15"/>
  <c r="BM18" i="15"/>
  <c r="BN18" i="15"/>
  <c r="BO18" i="15"/>
  <c r="BP18" i="15"/>
  <c r="BQ18" i="15"/>
  <c r="BR18" i="15"/>
  <c r="BS18" i="15"/>
  <c r="BT18" i="15"/>
  <c r="BU18" i="15"/>
  <c r="BV18" i="15"/>
  <c r="BW18" i="15"/>
  <c r="BX18" i="15"/>
  <c r="BY18" i="15"/>
  <c r="BZ18" i="15"/>
  <c r="CA18" i="15"/>
  <c r="CB18" i="15"/>
  <c r="CC18" i="15"/>
  <c r="CD18" i="15"/>
  <c r="CE18" i="15"/>
  <c r="CF18" i="15"/>
  <c r="CG18" i="15"/>
  <c r="CH18" i="15"/>
  <c r="CI18" i="15"/>
  <c r="CJ18" i="15"/>
  <c r="CK18" i="15"/>
  <c r="CL18" i="15"/>
  <c r="CM18" i="15"/>
  <c r="CN18" i="15"/>
  <c r="CO18" i="15"/>
  <c r="CP18" i="15"/>
  <c r="CQ18" i="15"/>
  <c r="CR18" i="15"/>
  <c r="CS18" i="15"/>
  <c r="CT18" i="15"/>
  <c r="CU18" i="15"/>
  <c r="CV18" i="15"/>
  <c r="CW18" i="15"/>
  <c r="C9" i="13" l="1"/>
  <c r="C10" i="13"/>
  <c r="C13" i="13"/>
  <c r="C14" i="13"/>
  <c r="C15" i="13"/>
  <c r="C16" i="13"/>
  <c r="C17" i="13" l="1"/>
  <c r="C19" i="13" l="1"/>
  <c r="C20" i="13" s="1"/>
  <c r="J55" i="6"/>
  <c r="K55" i="6"/>
  <c r="L55" i="6"/>
  <c r="M55" i="6"/>
  <c r="N55" i="6"/>
  <c r="P55" i="6"/>
  <c r="Q55" i="6"/>
  <c r="R55" i="6"/>
  <c r="T55" i="6"/>
  <c r="U55" i="6"/>
  <c r="V55" i="6"/>
  <c r="W55" i="6"/>
  <c r="X55" i="6"/>
  <c r="Y55" i="6"/>
  <c r="Z55" i="6"/>
  <c r="AA55" i="6"/>
  <c r="AB55" i="6"/>
  <c r="AC55" i="6"/>
  <c r="AD55" i="6"/>
  <c r="AE55" i="6"/>
  <c r="AF55" i="6"/>
  <c r="AG55" i="6"/>
  <c r="AH55" i="6"/>
  <c r="AI55" i="6"/>
  <c r="AJ55" i="6"/>
  <c r="AK55" i="6"/>
  <c r="AL55" i="6"/>
  <c r="AM55" i="6"/>
  <c r="AN55" i="6"/>
  <c r="AO55" i="6"/>
  <c r="AP55" i="6"/>
  <c r="AR55" i="6"/>
  <c r="AS55" i="6"/>
  <c r="AT55" i="6"/>
  <c r="AU55" i="6"/>
  <c r="AV55" i="6"/>
  <c r="AW55" i="6"/>
  <c r="AX55" i="6"/>
  <c r="AY55" i="6"/>
  <c r="AZ55" i="6"/>
  <c r="BA55" i="6"/>
  <c r="BB55" i="6"/>
  <c r="BC55" i="6"/>
  <c r="BD55" i="6"/>
  <c r="BE55" i="6"/>
  <c r="BF55" i="6"/>
  <c r="BG55" i="6"/>
  <c r="BH55" i="6"/>
  <c r="BI55" i="6"/>
  <c r="BJ55" i="6"/>
  <c r="BK55" i="6"/>
  <c r="BL55" i="6"/>
  <c r="BM55" i="6"/>
  <c r="BN55" i="6"/>
  <c r="BP55" i="6"/>
  <c r="BQ55" i="6"/>
  <c r="BR55" i="6"/>
  <c r="BS55" i="6"/>
  <c r="BT55" i="6"/>
  <c r="BU55" i="6"/>
  <c r="BV55" i="6"/>
  <c r="BW55" i="6"/>
  <c r="BX55" i="6"/>
  <c r="BY55" i="6"/>
  <c r="BZ55" i="6"/>
  <c r="CA55" i="6"/>
  <c r="CB55" i="6"/>
  <c r="CC55" i="6"/>
  <c r="CD55" i="6"/>
  <c r="CE55" i="6"/>
  <c r="CF55" i="6"/>
  <c r="CG55" i="6"/>
  <c r="CH55" i="6"/>
  <c r="CI55" i="6"/>
  <c r="CJ55" i="6"/>
  <c r="CK55" i="6"/>
  <c r="CL55" i="6"/>
  <c r="CM55" i="6"/>
  <c r="CN55" i="6"/>
  <c r="CO55" i="6"/>
  <c r="CP55" i="6"/>
  <c r="CQ55" i="6"/>
  <c r="CR55" i="6"/>
  <c r="CS55" i="6"/>
  <c r="CT55" i="6"/>
  <c r="CU55" i="6"/>
  <c r="CV55" i="6"/>
  <c r="CW55" i="6"/>
  <c r="CX55" i="6"/>
  <c r="C55" i="6"/>
  <c r="C31" i="6" l="1"/>
  <c r="CY34" i="6"/>
  <c r="CX34" i="6"/>
  <c r="CW34" i="6"/>
  <c r="CV34" i="6"/>
  <c r="CU34" i="6"/>
  <c r="CT34" i="6"/>
  <c r="CS34" i="6"/>
  <c r="CR34" i="6"/>
  <c r="CQ34" i="6"/>
  <c r="CP34" i="6"/>
  <c r="CO34" i="6"/>
  <c r="CN34" i="6"/>
  <c r="CM34" i="6"/>
  <c r="CL34" i="6"/>
  <c r="CK34" i="6"/>
  <c r="CJ34" i="6"/>
  <c r="CI34" i="6"/>
  <c r="CH34" i="6"/>
  <c r="CG34" i="6"/>
  <c r="CF34" i="6"/>
  <c r="CE34" i="6"/>
  <c r="CD34" i="6"/>
  <c r="CC34" i="6"/>
  <c r="CB34" i="6"/>
  <c r="CA34" i="6"/>
  <c r="BZ34" i="6"/>
  <c r="BY34" i="6"/>
  <c r="BX34" i="6"/>
  <c r="BW34" i="6"/>
  <c r="BV34" i="6"/>
  <c r="BU34" i="6"/>
  <c r="BT34" i="6"/>
  <c r="BS34" i="6"/>
  <c r="BR34" i="6"/>
  <c r="BQ34" i="6"/>
  <c r="BP34" i="6"/>
  <c r="BO34" i="6"/>
  <c r="BN34" i="6"/>
  <c r="BM34" i="6"/>
  <c r="BL34" i="6"/>
  <c r="BK34" i="6"/>
  <c r="BJ34" i="6"/>
  <c r="BI34" i="6"/>
  <c r="BH34" i="6"/>
  <c r="BG34" i="6"/>
  <c r="BF34" i="6"/>
  <c r="BE34"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3" i="6"/>
  <c r="C16" i="6" l="1"/>
  <c r="D16" i="6"/>
  <c r="E13" i="11" l="1"/>
  <c r="B5" i="11" l="1"/>
  <c r="D13" i="11"/>
  <c r="C13" i="12" l="1"/>
  <c r="D12" i="12"/>
  <c r="C12" i="12"/>
  <c r="D14" i="11" l="1"/>
  <c r="C17" i="6" l="1"/>
  <c r="D17" i="6" s="1"/>
  <c r="D18" i="6" s="1"/>
  <c r="G16" i="6"/>
  <c r="J16" i="6"/>
  <c r="L16" i="6"/>
  <c r="N16" i="6"/>
  <c r="P16" i="6"/>
  <c r="P18" i="6" s="1"/>
  <c r="S16" i="6"/>
  <c r="W16" i="6"/>
  <c r="W18" i="6" s="1"/>
  <c r="X16" i="6"/>
  <c r="AA16" i="6"/>
  <c r="AD16" i="6"/>
  <c r="AD18" i="6" s="1"/>
  <c r="AE16" i="6"/>
  <c r="AI16" i="6"/>
  <c r="AL16" i="6"/>
  <c r="AL18" i="6" s="1"/>
  <c r="AM16" i="6"/>
  <c r="AM18" i="6" s="1"/>
  <c r="AN16" i="6"/>
  <c r="AN18" i="6" s="1"/>
  <c r="AP16" i="6"/>
  <c r="AU16" i="6"/>
  <c r="AV16" i="6"/>
  <c r="AX16" i="6"/>
  <c r="AX18" i="6" s="1"/>
  <c r="BB16" i="6"/>
  <c r="BB18" i="6" s="1"/>
  <c r="BC16" i="6"/>
  <c r="BC18" i="6" s="1"/>
  <c r="BF16" i="6"/>
  <c r="BK16" i="6"/>
  <c r="BK18" i="6" s="1"/>
  <c r="BL16" i="6"/>
  <c r="BN16" i="6"/>
  <c r="BR16" i="6"/>
  <c r="BT16" i="6"/>
  <c r="BW16" i="6"/>
  <c r="CB16" i="6"/>
  <c r="CE16" i="6"/>
  <c r="CH16" i="6"/>
  <c r="CH18" i="6" s="1"/>
  <c r="CJ16" i="6"/>
  <c r="CM16" i="6"/>
  <c r="CP16" i="6"/>
  <c r="CR16" i="6"/>
  <c r="CU16" i="6"/>
  <c r="C17" i="12"/>
  <c r="C16" i="12"/>
  <c r="D18" i="11"/>
  <c r="D17" i="11"/>
  <c r="G5" i="11"/>
  <c r="F5" i="11"/>
  <c r="E5" i="11"/>
  <c r="D5" i="11"/>
  <c r="C5" i="11"/>
  <c r="H31" i="6"/>
  <c r="E31" i="6"/>
  <c r="CY31" i="6"/>
  <c r="CX31" i="6"/>
  <c r="CW31" i="6"/>
  <c r="CV31" i="6"/>
  <c r="CU31" i="6"/>
  <c r="CT31" i="6"/>
  <c r="CS31" i="6"/>
  <c r="CR31" i="6"/>
  <c r="CQ31" i="6"/>
  <c r="CP31" i="6"/>
  <c r="CO31" i="6"/>
  <c r="CN31" i="6"/>
  <c r="CM31" i="6"/>
  <c r="CL31" i="6"/>
  <c r="CK31" i="6"/>
  <c r="CJ31" i="6"/>
  <c r="CI31" i="6"/>
  <c r="CH31" i="6"/>
  <c r="CG31" i="6"/>
  <c r="CF31" i="6"/>
  <c r="CE31" i="6"/>
  <c r="CD31" i="6"/>
  <c r="CC31" i="6"/>
  <c r="CB31" i="6"/>
  <c r="CA31" i="6"/>
  <c r="BZ31" i="6"/>
  <c r="BY31" i="6"/>
  <c r="BX31" i="6"/>
  <c r="BW31" i="6"/>
  <c r="BV31" i="6"/>
  <c r="BU31" i="6"/>
  <c r="BT31" i="6"/>
  <c r="BS31" i="6"/>
  <c r="BR31" i="6"/>
  <c r="BQ31" i="6"/>
  <c r="BP31" i="6"/>
  <c r="BO31" i="6"/>
  <c r="BN31" i="6"/>
  <c r="BM31" i="6"/>
  <c r="BL31" i="6"/>
  <c r="BK31" i="6"/>
  <c r="BJ31" i="6"/>
  <c r="BI31" i="6"/>
  <c r="BH31" i="6"/>
  <c r="BG31" i="6"/>
  <c r="BF31" i="6"/>
  <c r="BE31"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G31" i="6"/>
  <c r="F31" i="6"/>
  <c r="D31" i="6"/>
  <c r="BS16" i="6"/>
  <c r="O16" i="6"/>
  <c r="C45" i="6"/>
  <c r="B19" i="15" s="1"/>
  <c r="M16" i="6"/>
  <c r="CY68" i="6"/>
  <c r="CY67" i="6"/>
  <c r="E16" i="6"/>
  <c r="H16" i="6"/>
  <c r="F16" i="6"/>
  <c r="I16" i="6"/>
  <c r="K16" i="6"/>
  <c r="Q16" i="6"/>
  <c r="Q18" i="6" s="1"/>
  <c r="R16" i="6"/>
  <c r="T16" i="6"/>
  <c r="T18" i="6" s="1"/>
  <c r="U16" i="6"/>
  <c r="V16" i="6"/>
  <c r="V18" i="6" s="1"/>
  <c r="Y16" i="6"/>
  <c r="Z16" i="6"/>
  <c r="D9" i="6"/>
  <c r="CY66" i="6"/>
  <c r="CY69" i="6"/>
  <c r="CY70" i="6" s="1"/>
  <c r="C9" i="6"/>
  <c r="B17" i="6"/>
  <c r="CY35" i="6"/>
  <c r="CX16" i="6"/>
  <c r="CW16" i="6"/>
  <c r="CV16" i="6"/>
  <c r="CT16" i="6"/>
  <c r="CS16" i="6"/>
  <c r="CQ16" i="6"/>
  <c r="CQ18" i="6" s="1"/>
  <c r="CO16" i="6"/>
  <c r="CN16" i="6"/>
  <c r="CL16" i="6"/>
  <c r="CK16" i="6"/>
  <c r="CI16" i="6"/>
  <c r="CG16" i="6"/>
  <c r="CF16" i="6"/>
  <c r="CD16" i="6"/>
  <c r="CD18" i="6" s="1"/>
  <c r="CC16" i="6"/>
  <c r="CA16" i="6"/>
  <c r="BZ16" i="6"/>
  <c r="BY16" i="6"/>
  <c r="BX16" i="6"/>
  <c r="BV16" i="6"/>
  <c r="BU16" i="6"/>
  <c r="BU18" i="6" s="1"/>
  <c r="BQ16" i="6"/>
  <c r="BQ18" i="6" s="1"/>
  <c r="BP16" i="6"/>
  <c r="BO16" i="6"/>
  <c r="BM16" i="6"/>
  <c r="BM18" i="6" s="1"/>
  <c r="BJ16" i="6"/>
  <c r="BI16" i="6"/>
  <c r="BH16" i="6"/>
  <c r="BH18" i="6" s="1"/>
  <c r="BG16" i="6"/>
  <c r="BG18" i="6" s="1"/>
  <c r="BE16" i="6"/>
  <c r="BE18" i="6" s="1"/>
  <c r="BD16" i="6"/>
  <c r="BD18" i="6" s="1"/>
  <c r="BA16" i="6"/>
  <c r="BA18" i="6" s="1"/>
  <c r="AZ16" i="6"/>
  <c r="AZ18" i="6" s="1"/>
  <c r="AY16" i="6"/>
  <c r="AY18" i="6" s="1"/>
  <c r="AW16" i="6"/>
  <c r="AT16" i="6"/>
  <c r="AT18" i="6" s="1"/>
  <c r="AS16" i="6"/>
  <c r="AS18" i="6" s="1"/>
  <c r="AR16" i="6"/>
  <c r="AR18" i="6" s="1"/>
  <c r="AQ16" i="6"/>
  <c r="AO16" i="6"/>
  <c r="AO18" i="6" s="1"/>
  <c r="AK16" i="6"/>
  <c r="AJ16" i="6"/>
  <c r="AH16" i="6"/>
  <c r="AH18" i="6" s="1"/>
  <c r="AG16" i="6"/>
  <c r="AG18" i="6" s="1"/>
  <c r="AF16" i="6"/>
  <c r="AF18" i="6" s="1"/>
  <c r="AC16" i="6"/>
  <c r="AB16" i="6"/>
  <c r="D7" i="6"/>
  <c r="E7" i="6" s="1"/>
  <c r="F7" i="6" s="1"/>
  <c r="G7" i="6" s="1"/>
  <c r="H7" i="6" s="1"/>
  <c r="I7" i="6" s="1"/>
  <c r="J7" i="6" s="1"/>
  <c r="K7" i="6" s="1"/>
  <c r="L7" i="6" s="1"/>
  <c r="M7" i="6" s="1"/>
  <c r="N7" i="6" s="1"/>
  <c r="O7" i="6" s="1"/>
  <c r="P7" i="6" s="1"/>
  <c r="Q7" i="6" s="1"/>
  <c r="R7" i="6" s="1"/>
  <c r="S7" i="6" s="1"/>
  <c r="T7" i="6" s="1"/>
  <c r="U7" i="6" s="1"/>
  <c r="V7" i="6" s="1"/>
  <c r="W7" i="6" s="1"/>
  <c r="X7" i="6" s="1"/>
  <c r="Y7" i="6" s="1"/>
  <c r="Z7" i="6" s="1"/>
  <c r="AA7" i="6" s="1"/>
  <c r="AB7" i="6" s="1"/>
  <c r="AC7" i="6" s="1"/>
  <c r="AD7" i="6" s="1"/>
  <c r="AE7" i="6" s="1"/>
  <c r="AF7" i="6" s="1"/>
  <c r="AG7" i="6" s="1"/>
  <c r="AH7" i="6" s="1"/>
  <c r="AI7" i="6" s="1"/>
  <c r="AJ7" i="6" s="1"/>
  <c r="AK7" i="6" s="1"/>
  <c r="AL7" i="6" s="1"/>
  <c r="AM7" i="6" s="1"/>
  <c r="AN7" i="6" s="1"/>
  <c r="AO7" i="6" s="1"/>
  <c r="AP7" i="6" s="1"/>
  <c r="AQ7" i="6" s="1"/>
  <c r="AR7" i="6" s="1"/>
  <c r="AS7" i="6" s="1"/>
  <c r="AT7" i="6" s="1"/>
  <c r="AU7" i="6" s="1"/>
  <c r="AV7" i="6" s="1"/>
  <c r="AW7" i="6" s="1"/>
  <c r="AX7" i="6" s="1"/>
  <c r="AY7" i="6" s="1"/>
  <c r="AZ7" i="6" s="1"/>
  <c r="BA7" i="6" s="1"/>
  <c r="BB7" i="6" s="1"/>
  <c r="BC7" i="6" s="1"/>
  <c r="BD7" i="6" s="1"/>
  <c r="BE7" i="6" s="1"/>
  <c r="BF7" i="6" s="1"/>
  <c r="BG7" i="6" s="1"/>
  <c r="BH7" i="6" s="1"/>
  <c r="BI7" i="6" s="1"/>
  <c r="BJ7" i="6" s="1"/>
  <c r="BK7" i="6" s="1"/>
  <c r="BL7" i="6" s="1"/>
  <c r="BM7" i="6" s="1"/>
  <c r="BN7" i="6" s="1"/>
  <c r="BO7" i="6" s="1"/>
  <c r="BP7" i="6" s="1"/>
  <c r="BQ7" i="6" s="1"/>
  <c r="BR7" i="6" s="1"/>
  <c r="BS7" i="6" s="1"/>
  <c r="BT7" i="6" s="1"/>
  <c r="BU7" i="6" s="1"/>
  <c r="BV7" i="6" s="1"/>
  <c r="BW7" i="6" s="1"/>
  <c r="BX7" i="6" s="1"/>
  <c r="BY7" i="6" s="1"/>
  <c r="BZ7" i="6" s="1"/>
  <c r="CA7" i="6" s="1"/>
  <c r="CB7" i="6" s="1"/>
  <c r="CC7" i="6" s="1"/>
  <c r="CD7" i="6" s="1"/>
  <c r="CE7" i="6" s="1"/>
  <c r="CF7" i="6" s="1"/>
  <c r="CG7" i="6" s="1"/>
  <c r="CH7" i="6" s="1"/>
  <c r="CI7" i="6" s="1"/>
  <c r="CJ7" i="6" s="1"/>
  <c r="CK7" i="6" s="1"/>
  <c r="CL7" i="6" s="1"/>
  <c r="CM7" i="6" s="1"/>
  <c r="CN7" i="6" s="1"/>
  <c r="CO7" i="6" s="1"/>
  <c r="CP7" i="6" s="1"/>
  <c r="CQ7" i="6" s="1"/>
  <c r="CR7" i="6" s="1"/>
  <c r="CS7" i="6" s="1"/>
  <c r="CT7" i="6" s="1"/>
  <c r="CU7" i="6" s="1"/>
  <c r="CV7" i="6" s="1"/>
  <c r="CW7" i="6" s="1"/>
  <c r="CX7" i="6" s="1"/>
  <c r="O18" i="6"/>
  <c r="R18" i="6"/>
  <c r="S18" i="6"/>
  <c r="U18" i="6"/>
  <c r="X18" i="6"/>
  <c r="Y18" i="6"/>
  <c r="AA18" i="6"/>
  <c r="Z18" i="6"/>
  <c r="AB18" i="6"/>
  <c r="AC18" i="6"/>
  <c r="AE18" i="6"/>
  <c r="AI18" i="6"/>
  <c r="AJ18" i="6"/>
  <c r="AK18" i="6"/>
  <c r="AP18" i="6"/>
  <c r="AQ18" i="6"/>
  <c r="AU18" i="6"/>
  <c r="AV18" i="6"/>
  <c r="AW18" i="6"/>
  <c r="BF18" i="6"/>
  <c r="BI18" i="6"/>
  <c r="BJ18" i="6"/>
  <c r="BL18" i="6"/>
  <c r="BN18" i="6"/>
  <c r="BO18" i="6"/>
  <c r="BP18" i="6"/>
  <c r="BR18" i="6"/>
  <c r="BS18" i="6"/>
  <c r="BT18" i="6"/>
  <c r="BV18" i="6"/>
  <c r="BW18" i="6"/>
  <c r="BX18" i="6"/>
  <c r="BY18" i="6"/>
  <c r="BZ18" i="6"/>
  <c r="CA18" i="6"/>
  <c r="CB18" i="6"/>
  <c r="CC18" i="6"/>
  <c r="CE18" i="6"/>
  <c r="CF18" i="6"/>
  <c r="CG18" i="6"/>
  <c r="CI18" i="6"/>
  <c r="CJ18" i="6"/>
  <c r="CK18" i="6"/>
  <c r="CL18" i="6"/>
  <c r="CM18" i="6"/>
  <c r="CN18" i="6"/>
  <c r="CO18" i="6"/>
  <c r="CP18" i="6"/>
  <c r="CR18" i="6"/>
  <c r="CS18" i="6"/>
  <c r="CT18" i="6"/>
  <c r="CU18" i="6"/>
  <c r="CV18" i="6"/>
  <c r="CX18" i="6"/>
  <c r="CW18" i="6"/>
  <c r="C18" i="6" l="1"/>
  <c r="C19" i="6" s="1"/>
  <c r="D21" i="11"/>
  <c r="D22" i="11" s="1"/>
  <c r="CY71" i="6"/>
  <c r="C43" i="6"/>
  <c r="C66" i="6"/>
  <c r="C69" i="6" s="1"/>
  <c r="D43" i="6"/>
  <c r="D10" i="6"/>
  <c r="E9" i="6" s="1"/>
  <c r="D66" i="6"/>
  <c r="D45" i="6"/>
  <c r="C20" i="12"/>
  <c r="C21" i="12" s="1"/>
  <c r="C19" i="15" l="1"/>
  <c r="D55" i="6"/>
  <c r="CK22" i="6"/>
  <c r="CK23" i="6" s="1"/>
  <c r="CK24" i="6" s="1"/>
  <c r="E22" i="6"/>
  <c r="E23" i="6" s="1"/>
  <c r="E24" i="6" s="1"/>
  <c r="D19" i="6"/>
  <c r="D35" i="6" s="1"/>
  <c r="E45" i="6"/>
  <c r="C35" i="6"/>
  <c r="AY22" i="6"/>
  <c r="AY23" i="6" s="1"/>
  <c r="AY24" i="6" s="1"/>
  <c r="BM22" i="6"/>
  <c r="BM23" i="6" s="1"/>
  <c r="BM24" i="6" s="1"/>
  <c r="CX22" i="6"/>
  <c r="CX23" i="6" s="1"/>
  <c r="CX24" i="6" s="1"/>
  <c r="CI22" i="6"/>
  <c r="CI23" i="6" s="1"/>
  <c r="CI24" i="6" s="1"/>
  <c r="AN22" i="6"/>
  <c r="AN23" i="6" s="1"/>
  <c r="AN24" i="6" s="1"/>
  <c r="AQ22" i="6"/>
  <c r="AQ23" i="6" s="1"/>
  <c r="AQ24" i="6" s="1"/>
  <c r="P22" i="6"/>
  <c r="P23" i="6" s="1"/>
  <c r="P24" i="6" s="1"/>
  <c r="AF22" i="6"/>
  <c r="AF23" i="6" s="1"/>
  <c r="AF24" i="6" s="1"/>
  <c r="CL22" i="6"/>
  <c r="CL23" i="6" s="1"/>
  <c r="CL24" i="6" s="1"/>
  <c r="F22" i="6"/>
  <c r="F23" i="6" s="1"/>
  <c r="F24" i="6" s="1"/>
  <c r="BG22" i="6"/>
  <c r="BG23" i="6" s="1"/>
  <c r="BG24" i="6" s="1"/>
  <c r="AP22" i="6"/>
  <c r="AP23" i="6" s="1"/>
  <c r="AP24" i="6" s="1"/>
  <c r="AK22" i="6"/>
  <c r="AK23" i="6" s="1"/>
  <c r="AK24" i="6" s="1"/>
  <c r="BY22" i="6"/>
  <c r="BY23" i="6" s="1"/>
  <c r="BY24" i="6" s="1"/>
  <c r="O22" i="6"/>
  <c r="O23" i="6" s="1"/>
  <c r="O24" i="6" s="1"/>
  <c r="CB22" i="6"/>
  <c r="CB23" i="6" s="1"/>
  <c r="CB24" i="6" s="1"/>
  <c r="AT22" i="6"/>
  <c r="AT23" i="6" s="1"/>
  <c r="AT24" i="6" s="1"/>
  <c r="M22" i="6"/>
  <c r="M23" i="6" s="1"/>
  <c r="M24" i="6" s="1"/>
  <c r="BT22" i="6"/>
  <c r="BT23" i="6" s="1"/>
  <c r="BT24" i="6" s="1"/>
  <c r="BF22" i="6"/>
  <c r="BF23" i="6" s="1"/>
  <c r="BF24" i="6" s="1"/>
  <c r="CR22" i="6"/>
  <c r="CR23" i="6" s="1"/>
  <c r="CR24" i="6" s="1"/>
  <c r="CW22" i="6"/>
  <c r="CW23" i="6" s="1"/>
  <c r="CW24" i="6" s="1"/>
  <c r="AB22" i="6"/>
  <c r="AB23" i="6" s="1"/>
  <c r="AB24" i="6" s="1"/>
  <c r="T22" i="6"/>
  <c r="T23" i="6" s="1"/>
  <c r="T24" i="6" s="1"/>
  <c r="AW22" i="6"/>
  <c r="AW23" i="6" s="1"/>
  <c r="AW24" i="6" s="1"/>
  <c r="AX22" i="6"/>
  <c r="AX23" i="6" s="1"/>
  <c r="AX24" i="6" s="1"/>
  <c r="BH22" i="6"/>
  <c r="BH23" i="6" s="1"/>
  <c r="BH24" i="6" s="1"/>
  <c r="CC22" i="6"/>
  <c r="CC23" i="6" s="1"/>
  <c r="CC24" i="6" s="1"/>
  <c r="BN22" i="6"/>
  <c r="BN23" i="6" s="1"/>
  <c r="BN24" i="6" s="1"/>
  <c r="AE22" i="6"/>
  <c r="AE23" i="6" s="1"/>
  <c r="AE24" i="6" s="1"/>
  <c r="H22" i="6"/>
  <c r="H23" i="6" s="1"/>
  <c r="H24" i="6" s="1"/>
  <c r="BR22" i="6"/>
  <c r="BR23" i="6" s="1"/>
  <c r="BR24" i="6" s="1"/>
  <c r="BJ22" i="6"/>
  <c r="BJ23" i="6" s="1"/>
  <c r="BJ24" i="6" s="1"/>
  <c r="V22" i="6"/>
  <c r="V23" i="6" s="1"/>
  <c r="V24" i="6" s="1"/>
  <c r="J22" i="6"/>
  <c r="J23" i="6" s="1"/>
  <c r="J24" i="6" s="1"/>
  <c r="CM22" i="6"/>
  <c r="CM23" i="6" s="1"/>
  <c r="CM24" i="6" s="1"/>
  <c r="CH22" i="6"/>
  <c r="CH23" i="6" s="1"/>
  <c r="CH24" i="6" s="1"/>
  <c r="W22" i="6"/>
  <c r="W23" i="6" s="1"/>
  <c r="W24" i="6" s="1"/>
  <c r="CE22" i="6"/>
  <c r="CE23" i="6" s="1"/>
  <c r="CE24" i="6" s="1"/>
  <c r="I22" i="6"/>
  <c r="I23" i="6" s="1"/>
  <c r="I24" i="6" s="1"/>
  <c r="CN22" i="6"/>
  <c r="CN23" i="6" s="1"/>
  <c r="CN24" i="6" s="1"/>
  <c r="CJ22" i="6"/>
  <c r="CJ23" i="6" s="1"/>
  <c r="CJ24" i="6" s="1"/>
  <c r="AZ22" i="6"/>
  <c r="AZ23" i="6" s="1"/>
  <c r="AZ24" i="6" s="1"/>
  <c r="CP22" i="6"/>
  <c r="CP23" i="6" s="1"/>
  <c r="CP24" i="6" s="1"/>
  <c r="CS22" i="6"/>
  <c r="CS23" i="6" s="1"/>
  <c r="CS24" i="6" s="1"/>
  <c r="BU22" i="6"/>
  <c r="BU23" i="6" s="1"/>
  <c r="BU24" i="6" s="1"/>
  <c r="AO22" i="6"/>
  <c r="AO23" i="6" s="1"/>
  <c r="AO24" i="6" s="1"/>
  <c r="C22" i="6"/>
  <c r="C23" i="6" s="1"/>
  <c r="C24" i="6" s="1"/>
  <c r="BS22" i="6"/>
  <c r="BS23" i="6" s="1"/>
  <c r="BS24" i="6" s="1"/>
  <c r="BV22" i="6"/>
  <c r="BV23" i="6" s="1"/>
  <c r="BV24" i="6" s="1"/>
  <c r="AC22" i="6"/>
  <c r="AC23" i="6" s="1"/>
  <c r="AC24" i="6" s="1"/>
  <c r="BI22" i="6"/>
  <c r="BI23" i="6" s="1"/>
  <c r="BI24" i="6" s="1"/>
  <c r="BE22" i="6"/>
  <c r="BE23" i="6" s="1"/>
  <c r="BE24" i="6" s="1"/>
  <c r="AH22" i="6"/>
  <c r="AH23" i="6" s="1"/>
  <c r="AH24" i="6" s="1"/>
  <c r="CD22" i="6"/>
  <c r="CD23" i="6" s="1"/>
  <c r="CD24" i="6" s="1"/>
  <c r="Q22" i="6"/>
  <c r="Q23" i="6" s="1"/>
  <c r="Q24" i="6" s="1"/>
  <c r="BK22" i="6"/>
  <c r="BK23" i="6" s="1"/>
  <c r="BK24" i="6" s="1"/>
  <c r="BQ22" i="6"/>
  <c r="BQ23" i="6" s="1"/>
  <c r="BQ24" i="6" s="1"/>
  <c r="K22" i="6"/>
  <c r="K23" i="6" s="1"/>
  <c r="K24" i="6" s="1"/>
  <c r="R22" i="6"/>
  <c r="R23" i="6" s="1"/>
  <c r="R24" i="6" s="1"/>
  <c r="Z22" i="6"/>
  <c r="Z23" i="6" s="1"/>
  <c r="Z24" i="6" s="1"/>
  <c r="CT22" i="6"/>
  <c r="CT23" i="6" s="1"/>
  <c r="CT24" i="6" s="1"/>
  <c r="CY22" i="6"/>
  <c r="CY23" i="6" s="1"/>
  <c r="CY24" i="6" s="1"/>
  <c r="L22" i="6"/>
  <c r="L23" i="6" s="1"/>
  <c r="L24" i="6" s="1"/>
  <c r="AG22" i="6"/>
  <c r="AG23" i="6" s="1"/>
  <c r="AG24" i="6" s="1"/>
  <c r="BL22" i="6"/>
  <c r="BL23" i="6" s="1"/>
  <c r="BL24" i="6" s="1"/>
  <c r="BW22" i="6"/>
  <c r="BW23" i="6" s="1"/>
  <c r="BW24" i="6" s="1"/>
  <c r="AJ22" i="6"/>
  <c r="AJ23" i="6" s="1"/>
  <c r="AJ24" i="6" s="1"/>
  <c r="CG22" i="6"/>
  <c r="CG23" i="6" s="1"/>
  <c r="CG24" i="6" s="1"/>
  <c r="CV22" i="6"/>
  <c r="CV23" i="6" s="1"/>
  <c r="CV24" i="6" s="1"/>
  <c r="BP22" i="6"/>
  <c r="BP23" i="6" s="1"/>
  <c r="BP24" i="6" s="1"/>
  <c r="CU22" i="6"/>
  <c r="CU23" i="6" s="1"/>
  <c r="CU24" i="6" s="1"/>
  <c r="CF22" i="6"/>
  <c r="CF23" i="6" s="1"/>
  <c r="CF24" i="6" s="1"/>
  <c r="BA22" i="6"/>
  <c r="BA23" i="6" s="1"/>
  <c r="BA24" i="6" s="1"/>
  <c r="X22" i="6"/>
  <c r="X23" i="6" s="1"/>
  <c r="X24" i="6" s="1"/>
  <c r="AV22" i="6"/>
  <c r="AV23" i="6" s="1"/>
  <c r="AV24" i="6" s="1"/>
  <c r="AR22" i="6"/>
  <c r="AR23" i="6" s="1"/>
  <c r="AR24" i="6" s="1"/>
  <c r="AA22" i="6"/>
  <c r="AA23" i="6" s="1"/>
  <c r="AA24" i="6" s="1"/>
  <c r="CO22" i="6"/>
  <c r="CO23" i="6" s="1"/>
  <c r="CO24" i="6" s="1"/>
  <c r="AD22" i="6"/>
  <c r="AD23" i="6" s="1"/>
  <c r="AD24" i="6" s="1"/>
  <c r="AS22" i="6"/>
  <c r="AS23" i="6" s="1"/>
  <c r="AS24" i="6" s="1"/>
  <c r="U22" i="6"/>
  <c r="U23" i="6" s="1"/>
  <c r="U24" i="6" s="1"/>
  <c r="AI22" i="6"/>
  <c r="AI23" i="6" s="1"/>
  <c r="AI24" i="6" s="1"/>
  <c r="CQ22" i="6"/>
  <c r="CQ23" i="6" s="1"/>
  <c r="CQ24" i="6" s="1"/>
  <c r="Y22" i="6"/>
  <c r="Y23" i="6" s="1"/>
  <c r="Y24" i="6" s="1"/>
  <c r="AM22" i="6"/>
  <c r="AM23" i="6" s="1"/>
  <c r="AM24" i="6" s="1"/>
  <c r="BD22" i="6"/>
  <c r="BD23" i="6" s="1"/>
  <c r="BD24" i="6" s="1"/>
  <c r="D22" i="6"/>
  <c r="D23" i="6" s="1"/>
  <c r="D24" i="6" s="1"/>
  <c r="G22" i="6"/>
  <c r="G23" i="6" s="1"/>
  <c r="G24" i="6" s="1"/>
  <c r="S22" i="6"/>
  <c r="S23" i="6" s="1"/>
  <c r="S24" i="6" s="1"/>
  <c r="BZ22" i="6"/>
  <c r="BZ23" i="6" s="1"/>
  <c r="BZ24" i="6" s="1"/>
  <c r="BO22" i="6"/>
  <c r="BO23" i="6" s="1"/>
  <c r="BO24" i="6" s="1"/>
  <c r="BB22" i="6"/>
  <c r="BB23" i="6" s="1"/>
  <c r="BB24" i="6" s="1"/>
  <c r="N22" i="6"/>
  <c r="N23" i="6" s="1"/>
  <c r="N24" i="6" s="1"/>
  <c r="AL22" i="6"/>
  <c r="AL23" i="6" s="1"/>
  <c r="AL24" i="6" s="1"/>
  <c r="BC22" i="6"/>
  <c r="BC23" i="6" s="1"/>
  <c r="BC24" i="6" s="1"/>
  <c r="AU22" i="6"/>
  <c r="AU23" i="6" s="1"/>
  <c r="AU24" i="6" s="1"/>
  <c r="BX22" i="6"/>
  <c r="BX23" i="6" s="1"/>
  <c r="BX24" i="6" s="1"/>
  <c r="CA22" i="6"/>
  <c r="CA23" i="6" s="1"/>
  <c r="CA24" i="6" s="1"/>
  <c r="E10" i="6"/>
  <c r="F9" i="6" s="1"/>
  <c r="E66" i="6"/>
  <c r="E43" i="6"/>
  <c r="D69" i="6"/>
  <c r="E17" i="6"/>
  <c r="D19" i="15" l="1"/>
  <c r="F17" i="6"/>
  <c r="E18" i="6"/>
  <c r="E19" i="6" s="1"/>
  <c r="F45" i="6"/>
  <c r="C25" i="6"/>
  <c r="C27" i="6" s="1"/>
  <c r="E69" i="6"/>
  <c r="F43" i="6"/>
  <c r="F10" i="6"/>
  <c r="G9" i="6" s="1"/>
  <c r="F66" i="6"/>
  <c r="F55" i="6" l="1"/>
  <c r="E19" i="15"/>
  <c r="C36" i="6"/>
  <c r="C38" i="6" s="1"/>
  <c r="E35" i="6"/>
  <c r="G17" i="6"/>
  <c r="F18" i="6"/>
  <c r="G45" i="6"/>
  <c r="F19" i="15" s="1"/>
  <c r="D25" i="6"/>
  <c r="D26" i="6"/>
  <c r="G66" i="6"/>
  <c r="G43" i="6"/>
  <c r="G10" i="6"/>
  <c r="H9" i="6" s="1"/>
  <c r="F69" i="6"/>
  <c r="G55" i="6" l="1"/>
  <c r="F19" i="6"/>
  <c r="F35" i="6" s="1"/>
  <c r="C39" i="6"/>
  <c r="C41" i="6"/>
  <c r="C47" i="6" s="1"/>
  <c r="C51" i="6" s="1"/>
  <c r="H17" i="6"/>
  <c r="G18" i="6"/>
  <c r="H45" i="6"/>
  <c r="G19" i="15" s="1"/>
  <c r="E25" i="6"/>
  <c r="F26" i="6" s="1"/>
  <c r="D27" i="6"/>
  <c r="D36" i="6" s="1"/>
  <c r="D38" i="6" s="1"/>
  <c r="D39" i="6" s="1"/>
  <c r="E26" i="6"/>
  <c r="G69" i="6"/>
  <c r="H10" i="6"/>
  <c r="I9" i="6" s="1"/>
  <c r="H43" i="6"/>
  <c r="H66" i="6"/>
  <c r="B21" i="15" l="1"/>
  <c r="H55" i="6"/>
  <c r="G19" i="6"/>
  <c r="G35" i="6" s="1"/>
  <c r="I17" i="6"/>
  <c r="J17" i="6" s="1"/>
  <c r="H18" i="6"/>
  <c r="I45" i="6"/>
  <c r="H19" i="15" s="1"/>
  <c r="D41" i="6"/>
  <c r="D47" i="6" s="1"/>
  <c r="D52" i="6" s="1"/>
  <c r="F25" i="6"/>
  <c r="G25" i="6" s="1"/>
  <c r="E27" i="6"/>
  <c r="E36" i="6" s="1"/>
  <c r="H69" i="6"/>
  <c r="I10" i="6"/>
  <c r="J9" i="6" s="1"/>
  <c r="I43" i="6"/>
  <c r="I66" i="6"/>
  <c r="B22" i="15" l="1"/>
  <c r="C52" i="6" s="1"/>
  <c r="D54" i="6" s="1"/>
  <c r="F22" i="15"/>
  <c r="H22" i="15"/>
  <c r="I55" i="6"/>
  <c r="C21" i="15"/>
  <c r="H23" i="15" s="1"/>
  <c r="C57" i="6"/>
  <c r="C58" i="6" s="1"/>
  <c r="C48" i="6"/>
  <c r="C53" i="6"/>
  <c r="E38" i="6"/>
  <c r="E41" i="6" s="1"/>
  <c r="E47" i="6" s="1"/>
  <c r="E52" i="6" s="1"/>
  <c r="H19" i="6"/>
  <c r="H35" i="6" s="1"/>
  <c r="D42" i="6"/>
  <c r="K17" i="6"/>
  <c r="L17" i="6" s="1"/>
  <c r="J18" i="6"/>
  <c r="I18" i="6"/>
  <c r="J45" i="6"/>
  <c r="I19" i="15" s="1"/>
  <c r="H25" i="6"/>
  <c r="I25" i="6" s="1"/>
  <c r="J26" i="6" s="1"/>
  <c r="H26" i="6"/>
  <c r="G26" i="6"/>
  <c r="F27" i="6"/>
  <c r="F36" i="6" s="1"/>
  <c r="F38" i="6" s="1"/>
  <c r="F41" i="6" s="1"/>
  <c r="F47" i="6" s="1"/>
  <c r="I69" i="6"/>
  <c r="J66" i="6"/>
  <c r="J43" i="6"/>
  <c r="J10" i="6"/>
  <c r="K9" i="6" s="1"/>
  <c r="C22" i="15" l="1"/>
  <c r="D22" i="15" s="1"/>
  <c r="G22" i="15"/>
  <c r="C23" i="15"/>
  <c r="F23" i="15"/>
  <c r="F48" i="6"/>
  <c r="F52" i="6"/>
  <c r="D21" i="15"/>
  <c r="H24" i="15" s="1"/>
  <c r="F57" i="6"/>
  <c r="I22" i="15"/>
  <c r="J22" i="15" s="1"/>
  <c r="I23" i="15"/>
  <c r="D23" i="15"/>
  <c r="D48" i="6"/>
  <c r="C54" i="6"/>
  <c r="C61" i="6"/>
  <c r="F39" i="6"/>
  <c r="E39" i="6"/>
  <c r="I19" i="6"/>
  <c r="J19" i="6" s="1"/>
  <c r="M17" i="6"/>
  <c r="N17" i="6" s="1"/>
  <c r="N18" i="6" s="1"/>
  <c r="L18" i="6"/>
  <c r="K18" i="6"/>
  <c r="K45" i="6"/>
  <c r="J19" i="15" s="1"/>
  <c r="I26" i="6"/>
  <c r="D57" i="6"/>
  <c r="J25" i="6"/>
  <c r="K26" i="6" s="1"/>
  <c r="G27" i="6"/>
  <c r="G36" i="6" s="1"/>
  <c r="G38" i="6" s="1"/>
  <c r="G41" i="6" s="1"/>
  <c r="F21" i="15" s="1"/>
  <c r="F26" i="15" s="1"/>
  <c r="J69" i="6"/>
  <c r="K43" i="6"/>
  <c r="K66" i="6"/>
  <c r="K10" i="6"/>
  <c r="L9" i="6" s="1"/>
  <c r="E22" i="15" l="1"/>
  <c r="D24" i="15"/>
  <c r="E50" i="6" s="1"/>
  <c r="E51" i="6" s="1"/>
  <c r="F24" i="15"/>
  <c r="I24" i="15"/>
  <c r="G26" i="15"/>
  <c r="I26" i="15" s="1"/>
  <c r="J26" i="15" s="1"/>
  <c r="H26" i="15"/>
  <c r="E24" i="15"/>
  <c r="J24" i="15" s="1"/>
  <c r="K24" i="15" s="1"/>
  <c r="E54" i="6"/>
  <c r="F42" i="6"/>
  <c r="E23" i="15"/>
  <c r="G23" i="15" s="1"/>
  <c r="K22" i="15"/>
  <c r="E21" i="15"/>
  <c r="H25" i="15" s="1"/>
  <c r="D50" i="6"/>
  <c r="D51" i="6" s="1"/>
  <c r="B20" i="14"/>
  <c r="C63" i="6"/>
  <c r="E57" i="6"/>
  <c r="E48" i="6"/>
  <c r="G47" i="6"/>
  <c r="G39" i="6"/>
  <c r="E42" i="6"/>
  <c r="K19" i="6"/>
  <c r="L19" i="6" s="1"/>
  <c r="J35" i="6"/>
  <c r="I35" i="6"/>
  <c r="C68" i="6"/>
  <c r="C71" i="6"/>
  <c r="M18" i="6"/>
  <c r="O17" i="6"/>
  <c r="P17" i="6" s="1"/>
  <c r="L45" i="6"/>
  <c r="K19" i="15" s="1"/>
  <c r="K25" i="6"/>
  <c r="L26" i="6" s="1"/>
  <c r="H27" i="6"/>
  <c r="H36" i="6" s="1"/>
  <c r="H38" i="6" s="1"/>
  <c r="L66" i="6"/>
  <c r="L10" i="6"/>
  <c r="M9" i="6" s="1"/>
  <c r="L43" i="6"/>
  <c r="K69" i="6"/>
  <c r="G24" i="15" l="1"/>
  <c r="E25" i="15"/>
  <c r="F50" i="6" s="1"/>
  <c r="F51" i="6" s="1"/>
  <c r="F25" i="15"/>
  <c r="G25" i="15" s="1"/>
  <c r="I25" i="15"/>
  <c r="J25" i="15" s="1"/>
  <c r="K25" i="15"/>
  <c r="L24" i="15"/>
  <c r="J23" i="15"/>
  <c r="K23" i="15" s="1"/>
  <c r="L23" i="15" s="1"/>
  <c r="K26" i="15"/>
  <c r="L22" i="15"/>
  <c r="L26" i="15"/>
  <c r="L25" i="15"/>
  <c r="D49" i="6"/>
  <c r="E49" i="6" s="1"/>
  <c r="D58" i="6"/>
  <c r="E58" i="6" s="1"/>
  <c r="D53" i="6"/>
  <c r="E53" i="6" s="1"/>
  <c r="D61" i="6"/>
  <c r="D63" i="6" s="1"/>
  <c r="D70" i="6" s="1"/>
  <c r="B21" i="14"/>
  <c r="C21" i="14" s="1"/>
  <c r="D21" i="14" s="1"/>
  <c r="E21" i="14" s="1"/>
  <c r="F21" i="14" s="1"/>
  <c r="G21" i="14" s="1"/>
  <c r="H21" i="14" s="1"/>
  <c r="I21" i="14" s="1"/>
  <c r="J21" i="14" s="1"/>
  <c r="K21" i="14" s="1"/>
  <c r="L21" i="14" s="1"/>
  <c r="M21" i="14" s="1"/>
  <c r="N21" i="14" s="1"/>
  <c r="O21" i="14" s="1"/>
  <c r="P21" i="14" s="1"/>
  <c r="Q21" i="14" s="1"/>
  <c r="R21" i="14" s="1"/>
  <c r="S21" i="14" s="1"/>
  <c r="T21" i="14" s="1"/>
  <c r="U21" i="14" s="1"/>
  <c r="V21" i="14" s="1"/>
  <c r="W21" i="14" s="1"/>
  <c r="X21" i="14" s="1"/>
  <c r="Y21" i="14" s="1"/>
  <c r="Z21" i="14" s="1"/>
  <c r="AA21" i="14" s="1"/>
  <c r="AB21" i="14" s="1"/>
  <c r="AC21" i="14" s="1"/>
  <c r="AD21" i="14" s="1"/>
  <c r="AE21" i="14" s="1"/>
  <c r="AF21" i="14" s="1"/>
  <c r="AG21" i="14" s="1"/>
  <c r="AH21" i="14" s="1"/>
  <c r="AI21" i="14" s="1"/>
  <c r="AJ21" i="14" s="1"/>
  <c r="AK21" i="14" s="1"/>
  <c r="AL21" i="14" s="1"/>
  <c r="AM21" i="14" s="1"/>
  <c r="AN21" i="14" s="1"/>
  <c r="AO21" i="14" s="1"/>
  <c r="AP21" i="14" s="1"/>
  <c r="AQ21" i="14" s="1"/>
  <c r="AR21" i="14" s="1"/>
  <c r="AS21" i="14" s="1"/>
  <c r="AT21" i="14" s="1"/>
  <c r="AU21" i="14" s="1"/>
  <c r="AV21" i="14" s="1"/>
  <c r="AW21" i="14" s="1"/>
  <c r="AX21" i="14" s="1"/>
  <c r="AY21" i="14" s="1"/>
  <c r="AZ21" i="14" s="1"/>
  <c r="BA21" i="14" s="1"/>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U21" i="14" s="1"/>
  <c r="BV21" i="14" s="1"/>
  <c r="BW21" i="14" s="1"/>
  <c r="BX21" i="14" s="1"/>
  <c r="BY21" i="14" s="1"/>
  <c r="BZ21" i="14" s="1"/>
  <c r="CA21" i="14" s="1"/>
  <c r="CB21" i="14" s="1"/>
  <c r="CC21" i="14" s="1"/>
  <c r="CD21" i="14" s="1"/>
  <c r="CE21" i="14" s="1"/>
  <c r="CF21" i="14" s="1"/>
  <c r="CG21" i="14" s="1"/>
  <c r="CH21" i="14" s="1"/>
  <c r="CI21" i="14" s="1"/>
  <c r="CJ21" i="14" s="1"/>
  <c r="CK21" i="14" s="1"/>
  <c r="CL21" i="14" s="1"/>
  <c r="CM21" i="14" s="1"/>
  <c r="CN21" i="14" s="1"/>
  <c r="CO21" i="14" s="1"/>
  <c r="CP21" i="14" s="1"/>
  <c r="CQ21" i="14" s="1"/>
  <c r="CR21" i="14" s="1"/>
  <c r="CS21" i="14" s="1"/>
  <c r="CT21" i="14" s="1"/>
  <c r="CU21" i="14" s="1"/>
  <c r="CV21" i="14" s="1"/>
  <c r="CW21" i="14" s="1"/>
  <c r="K35" i="6"/>
  <c r="G48" i="6"/>
  <c r="H41" i="6"/>
  <c r="G21" i="15" s="1"/>
  <c r="G27" i="15" s="1"/>
  <c r="H39" i="6"/>
  <c r="M19" i="6"/>
  <c r="N19" i="6" s="1"/>
  <c r="O19" i="6" s="1"/>
  <c r="O35" i="6" s="1"/>
  <c r="C67" i="6"/>
  <c r="C70" i="6"/>
  <c r="C64" i="6"/>
  <c r="G42" i="6"/>
  <c r="Q17" i="6"/>
  <c r="R17" i="6" s="1"/>
  <c r="S17" i="6" s="1"/>
  <c r="T17" i="6" s="1"/>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CP17" i="6" s="1"/>
  <c r="CQ17" i="6" s="1"/>
  <c r="CR17" i="6" s="1"/>
  <c r="CS17" i="6" s="1"/>
  <c r="CT17" i="6" s="1"/>
  <c r="CU17" i="6" s="1"/>
  <c r="CV17" i="6" s="1"/>
  <c r="CW17" i="6" s="1"/>
  <c r="CX17" i="6" s="1"/>
  <c r="L35" i="6"/>
  <c r="M45" i="6"/>
  <c r="L19" i="15" s="1"/>
  <c r="L25" i="6"/>
  <c r="M25" i="6" s="1"/>
  <c r="I27" i="6"/>
  <c r="I36" i="6" s="1"/>
  <c r="I38" i="6" s="1"/>
  <c r="I39" i="6" s="1"/>
  <c r="M43" i="6"/>
  <c r="M66" i="6"/>
  <c r="M10" i="6"/>
  <c r="N9" i="6" s="1"/>
  <c r="L69" i="6"/>
  <c r="G50" i="6" l="1"/>
  <c r="G51" i="6" s="1"/>
  <c r="G52" i="6" s="1"/>
  <c r="G61" i="6" s="1"/>
  <c r="F53" i="6"/>
  <c r="M26" i="15"/>
  <c r="M25" i="15"/>
  <c r="H27" i="15"/>
  <c r="I27" i="15"/>
  <c r="J27" i="15" s="1"/>
  <c r="M24" i="15"/>
  <c r="M22" i="15"/>
  <c r="M23" i="15"/>
  <c r="D68" i="6"/>
  <c r="F54" i="6"/>
  <c r="F49" i="6"/>
  <c r="C20" i="14"/>
  <c r="C22" i="14" s="1"/>
  <c r="D22" i="14" s="1"/>
  <c r="E22" i="14" s="1"/>
  <c r="F22" i="14" s="1"/>
  <c r="G22" i="14" s="1"/>
  <c r="H22" i="14" s="1"/>
  <c r="I22" i="14" s="1"/>
  <c r="J22" i="14" s="1"/>
  <c r="K22" i="14" s="1"/>
  <c r="L22" i="14" s="1"/>
  <c r="M22" i="14" s="1"/>
  <c r="N22" i="14" s="1"/>
  <c r="O22" i="14" s="1"/>
  <c r="P22" i="14" s="1"/>
  <c r="Q22" i="14" s="1"/>
  <c r="R22" i="14" s="1"/>
  <c r="S22" i="14" s="1"/>
  <c r="T22" i="14" s="1"/>
  <c r="U22" i="14" s="1"/>
  <c r="V22" i="14" s="1"/>
  <c r="W22" i="14" s="1"/>
  <c r="X22" i="14" s="1"/>
  <c r="Y22" i="14" s="1"/>
  <c r="Z22" i="14" s="1"/>
  <c r="AA22" i="14" s="1"/>
  <c r="AB22" i="14" s="1"/>
  <c r="AC22" i="14" s="1"/>
  <c r="AD22" i="14" s="1"/>
  <c r="AE22" i="14" s="1"/>
  <c r="AF22" i="14" s="1"/>
  <c r="AG22" i="14" s="1"/>
  <c r="AH22" i="14" s="1"/>
  <c r="AI22" i="14" s="1"/>
  <c r="AJ22" i="14" s="1"/>
  <c r="AK22" i="14" s="1"/>
  <c r="AL22" i="14" s="1"/>
  <c r="AM22" i="14" s="1"/>
  <c r="AN22" i="14" s="1"/>
  <c r="AO22" i="14" s="1"/>
  <c r="AP22" i="14" s="1"/>
  <c r="AQ22" i="14" s="1"/>
  <c r="AR22" i="14" s="1"/>
  <c r="AS22" i="14" s="1"/>
  <c r="AT22" i="14" s="1"/>
  <c r="AU22" i="14" s="1"/>
  <c r="AV22" i="14" s="1"/>
  <c r="AW22" i="14" s="1"/>
  <c r="AX22" i="14" s="1"/>
  <c r="AY22" i="14" s="1"/>
  <c r="AZ22" i="14" s="1"/>
  <c r="BA22" i="14" s="1"/>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U22" i="14" s="1"/>
  <c r="BV22" i="14" s="1"/>
  <c r="BW22" i="14" s="1"/>
  <c r="BX22" i="14" s="1"/>
  <c r="BY22" i="14" s="1"/>
  <c r="BZ22" i="14" s="1"/>
  <c r="CA22" i="14" s="1"/>
  <c r="CB22" i="14" s="1"/>
  <c r="CC22" i="14" s="1"/>
  <c r="CD22" i="14" s="1"/>
  <c r="CE22" i="14" s="1"/>
  <c r="CF22" i="14" s="1"/>
  <c r="CG22" i="14" s="1"/>
  <c r="CH22" i="14" s="1"/>
  <c r="CI22" i="14" s="1"/>
  <c r="CJ22" i="14" s="1"/>
  <c r="CK22" i="14" s="1"/>
  <c r="CL22" i="14" s="1"/>
  <c r="CM22" i="14" s="1"/>
  <c r="CN22" i="14" s="1"/>
  <c r="CO22" i="14" s="1"/>
  <c r="CP22" i="14" s="1"/>
  <c r="CQ22" i="14" s="1"/>
  <c r="CR22" i="14" s="1"/>
  <c r="CS22" i="14" s="1"/>
  <c r="CT22" i="14" s="1"/>
  <c r="CU22" i="14" s="1"/>
  <c r="CV22" i="14" s="1"/>
  <c r="CW22" i="14" s="1"/>
  <c r="D71" i="6"/>
  <c r="E61" i="6"/>
  <c r="D20" i="14" s="1"/>
  <c r="D23" i="14" s="1"/>
  <c r="E23" i="14" s="1"/>
  <c r="F23" i="14" s="1"/>
  <c r="G23" i="14" s="1"/>
  <c r="H23" i="14" s="1"/>
  <c r="I23" i="14" s="1"/>
  <c r="J23" i="14" s="1"/>
  <c r="K23" i="14" s="1"/>
  <c r="L23" i="14" s="1"/>
  <c r="M23" i="14" s="1"/>
  <c r="N23" i="14" s="1"/>
  <c r="O23" i="14" s="1"/>
  <c r="P23" i="14" s="1"/>
  <c r="Q23" i="14" s="1"/>
  <c r="R23" i="14" s="1"/>
  <c r="S23" i="14" s="1"/>
  <c r="T23" i="14" s="1"/>
  <c r="U23" i="14" s="1"/>
  <c r="V23" i="14" s="1"/>
  <c r="W23" i="14" s="1"/>
  <c r="X23" i="14" s="1"/>
  <c r="Y23" i="14" s="1"/>
  <c r="Z23" i="14" s="1"/>
  <c r="AA23" i="14" s="1"/>
  <c r="AB23" i="14" s="1"/>
  <c r="AC23" i="14" s="1"/>
  <c r="AD23" i="14" s="1"/>
  <c r="AE23" i="14" s="1"/>
  <c r="AF23" i="14" s="1"/>
  <c r="AG23" i="14" s="1"/>
  <c r="AH23" i="14" s="1"/>
  <c r="AI23" i="14" s="1"/>
  <c r="AJ23" i="14" s="1"/>
  <c r="AK23" i="14" s="1"/>
  <c r="AL23" i="14" s="1"/>
  <c r="AM23" i="14" s="1"/>
  <c r="AN23" i="14" s="1"/>
  <c r="AO23" i="14" s="1"/>
  <c r="AP23" i="14" s="1"/>
  <c r="AQ23" i="14" s="1"/>
  <c r="AR23" i="14" s="1"/>
  <c r="AS23" i="14" s="1"/>
  <c r="AT23" i="14" s="1"/>
  <c r="AU23" i="14" s="1"/>
  <c r="AV23" i="14" s="1"/>
  <c r="AW23" i="14" s="1"/>
  <c r="AX23" i="14" s="1"/>
  <c r="AY23" i="14" s="1"/>
  <c r="AZ23" i="14" s="1"/>
  <c r="BA23" i="14" s="1"/>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U23" i="14" s="1"/>
  <c r="BV23" i="14" s="1"/>
  <c r="BW23" i="14" s="1"/>
  <c r="BX23" i="14" s="1"/>
  <c r="BY23" i="14" s="1"/>
  <c r="BZ23" i="14" s="1"/>
  <c r="CA23" i="14" s="1"/>
  <c r="CB23" i="14" s="1"/>
  <c r="CC23" i="14" s="1"/>
  <c r="CD23" i="14" s="1"/>
  <c r="CE23" i="14" s="1"/>
  <c r="CF23" i="14" s="1"/>
  <c r="CG23" i="14" s="1"/>
  <c r="CH23" i="14" s="1"/>
  <c r="CI23" i="14" s="1"/>
  <c r="CJ23" i="14" s="1"/>
  <c r="CK23" i="14" s="1"/>
  <c r="CL23" i="14" s="1"/>
  <c r="CM23" i="14" s="1"/>
  <c r="CN23" i="14" s="1"/>
  <c r="CO23" i="14" s="1"/>
  <c r="CP23" i="14" s="1"/>
  <c r="CQ23" i="14" s="1"/>
  <c r="CR23" i="14" s="1"/>
  <c r="CS23" i="14" s="1"/>
  <c r="CT23" i="14" s="1"/>
  <c r="CU23" i="14" s="1"/>
  <c r="CV23" i="14" s="1"/>
  <c r="CW23" i="14" s="1"/>
  <c r="D67" i="6"/>
  <c r="D64" i="6"/>
  <c r="H47" i="6"/>
  <c r="I41" i="6"/>
  <c r="H21" i="15" s="1"/>
  <c r="P19" i="6"/>
  <c r="P35" i="6" s="1"/>
  <c r="G57" i="6"/>
  <c r="H42" i="6"/>
  <c r="M35" i="6"/>
  <c r="N35" i="6"/>
  <c r="F58" i="6"/>
  <c r="N45" i="6"/>
  <c r="M19" i="15" s="1"/>
  <c r="N26" i="6"/>
  <c r="M26" i="6"/>
  <c r="N25" i="6"/>
  <c r="O25" i="6" s="1"/>
  <c r="P26" i="6" s="1"/>
  <c r="J27" i="6"/>
  <c r="K27" i="6" s="1"/>
  <c r="M69" i="6"/>
  <c r="N43" i="6"/>
  <c r="N10" i="6"/>
  <c r="O9" i="6" s="1"/>
  <c r="N66" i="6"/>
  <c r="G49" i="6" l="1"/>
  <c r="G53" i="6"/>
  <c r="H28" i="15"/>
  <c r="K28" i="15"/>
  <c r="I28" i="15"/>
  <c r="J28" i="15"/>
  <c r="L28" i="15"/>
  <c r="N22" i="15"/>
  <c r="K27" i="15"/>
  <c r="L27" i="15"/>
  <c r="N25" i="15"/>
  <c r="N23" i="15"/>
  <c r="N24" i="15"/>
  <c r="N26" i="15"/>
  <c r="E71" i="6"/>
  <c r="E68" i="6"/>
  <c r="E63" i="6"/>
  <c r="E70" i="6" s="1"/>
  <c r="G54" i="6"/>
  <c r="G71" i="6"/>
  <c r="F20" i="14"/>
  <c r="F25" i="14" s="1"/>
  <c r="G25" i="14" s="1"/>
  <c r="H25" i="14" s="1"/>
  <c r="I25" i="14" s="1"/>
  <c r="J25" i="14" s="1"/>
  <c r="K25" i="14" s="1"/>
  <c r="L25" i="14" s="1"/>
  <c r="M25" i="14" s="1"/>
  <c r="N25" i="14" s="1"/>
  <c r="O25" i="14" s="1"/>
  <c r="P25" i="14" s="1"/>
  <c r="Q25" i="14" s="1"/>
  <c r="R25" i="14" s="1"/>
  <c r="S25" i="14" s="1"/>
  <c r="T25" i="14" s="1"/>
  <c r="U25" i="14" s="1"/>
  <c r="V25" i="14" s="1"/>
  <c r="W25" i="14" s="1"/>
  <c r="X25" i="14" s="1"/>
  <c r="Y25" i="14" s="1"/>
  <c r="Z25" i="14" s="1"/>
  <c r="AA25" i="14" s="1"/>
  <c r="AB25" i="14" s="1"/>
  <c r="AC25" i="14" s="1"/>
  <c r="AD25" i="14" s="1"/>
  <c r="AE25" i="14" s="1"/>
  <c r="AF25" i="14" s="1"/>
  <c r="AG25" i="14" s="1"/>
  <c r="AH25" i="14" s="1"/>
  <c r="AI25" i="14" s="1"/>
  <c r="AJ25" i="14" s="1"/>
  <c r="AK25" i="14" s="1"/>
  <c r="AL25" i="14" s="1"/>
  <c r="AM25" i="14" s="1"/>
  <c r="AN25" i="14" s="1"/>
  <c r="AO25" i="14" s="1"/>
  <c r="AP25" i="14" s="1"/>
  <c r="AQ25" i="14" s="1"/>
  <c r="AR25" i="14" s="1"/>
  <c r="AS25" i="14" s="1"/>
  <c r="AT25" i="14" s="1"/>
  <c r="AU25" i="14" s="1"/>
  <c r="AV25" i="14" s="1"/>
  <c r="AW25" i="14" s="1"/>
  <c r="AX25" i="14" s="1"/>
  <c r="AY25" i="14" s="1"/>
  <c r="AZ25" i="14" s="1"/>
  <c r="BA25" i="14" s="1"/>
  <c r="BB25" i="14" s="1"/>
  <c r="BC25" i="14" s="1"/>
  <c r="BD25" i="14" s="1"/>
  <c r="BE25" i="14" s="1"/>
  <c r="BF25" i="14" s="1"/>
  <c r="BG25" i="14" s="1"/>
  <c r="BH25" i="14" s="1"/>
  <c r="BI25" i="14" s="1"/>
  <c r="BJ25" i="14" s="1"/>
  <c r="BK25" i="14" s="1"/>
  <c r="BL25" i="14" s="1"/>
  <c r="BM25" i="14" s="1"/>
  <c r="BN25" i="14" s="1"/>
  <c r="BO25" i="14" s="1"/>
  <c r="BP25" i="14" s="1"/>
  <c r="BQ25" i="14" s="1"/>
  <c r="BR25" i="14" s="1"/>
  <c r="BS25" i="14" s="1"/>
  <c r="BT25" i="14" s="1"/>
  <c r="BU25" i="14" s="1"/>
  <c r="BV25" i="14" s="1"/>
  <c r="BW25" i="14" s="1"/>
  <c r="BX25" i="14" s="1"/>
  <c r="BY25" i="14" s="1"/>
  <c r="BZ25" i="14" s="1"/>
  <c r="CA25" i="14" s="1"/>
  <c r="CB25" i="14" s="1"/>
  <c r="CC25" i="14" s="1"/>
  <c r="CD25" i="14" s="1"/>
  <c r="CE25" i="14" s="1"/>
  <c r="CF25" i="14" s="1"/>
  <c r="CG25" i="14" s="1"/>
  <c r="CH25" i="14" s="1"/>
  <c r="CI25" i="14" s="1"/>
  <c r="CJ25" i="14" s="1"/>
  <c r="CK25" i="14" s="1"/>
  <c r="CL25" i="14" s="1"/>
  <c r="CM25" i="14" s="1"/>
  <c r="CN25" i="14" s="1"/>
  <c r="CO25" i="14" s="1"/>
  <c r="CP25" i="14" s="1"/>
  <c r="CQ25" i="14" s="1"/>
  <c r="CR25" i="14" s="1"/>
  <c r="CS25" i="14" s="1"/>
  <c r="CT25" i="14" s="1"/>
  <c r="CU25" i="14" s="1"/>
  <c r="CV25" i="14" s="1"/>
  <c r="CW25" i="14" s="1"/>
  <c r="H48" i="6"/>
  <c r="H50" i="6"/>
  <c r="H51" i="6" s="1"/>
  <c r="G63" i="6"/>
  <c r="G70" i="6" s="1"/>
  <c r="Q19" i="6"/>
  <c r="R19" i="6" s="1"/>
  <c r="I47" i="6"/>
  <c r="F61" i="6"/>
  <c r="G58" i="6"/>
  <c r="H57" i="6"/>
  <c r="I42" i="6"/>
  <c r="G68" i="6"/>
  <c r="O45" i="6"/>
  <c r="P25" i="6"/>
  <c r="Q26" i="6" s="1"/>
  <c r="O26" i="6"/>
  <c r="J36" i="6"/>
  <c r="J38" i="6" s="1"/>
  <c r="K36" i="6"/>
  <c r="K38" i="6" s="1"/>
  <c r="L27" i="6"/>
  <c r="O10" i="6"/>
  <c r="P9" i="6" s="1"/>
  <c r="O66" i="6"/>
  <c r="O43" i="6"/>
  <c r="N69" i="6"/>
  <c r="M27" i="15" l="1"/>
  <c r="N27" i="15" s="1"/>
  <c r="M28" i="15"/>
  <c r="N28" i="15" s="1"/>
  <c r="N19" i="15"/>
  <c r="O55" i="6"/>
  <c r="E67" i="6"/>
  <c r="H49" i="6"/>
  <c r="O24" i="15"/>
  <c r="O26" i="15"/>
  <c r="O22" i="15"/>
  <c r="E64" i="6"/>
  <c r="Q35" i="6"/>
  <c r="H52" i="6"/>
  <c r="H54" i="6" s="1"/>
  <c r="I50" i="6"/>
  <c r="I51" i="6" s="1"/>
  <c r="F71" i="6"/>
  <c r="E20" i="14"/>
  <c r="F63" i="6"/>
  <c r="H53" i="6"/>
  <c r="F68" i="6"/>
  <c r="I48" i="6"/>
  <c r="J41" i="6"/>
  <c r="I21" i="15" s="1"/>
  <c r="J39" i="6"/>
  <c r="K39" i="6"/>
  <c r="H58" i="6"/>
  <c r="S19" i="6"/>
  <c r="R35" i="6"/>
  <c r="I57" i="6"/>
  <c r="G67" i="6"/>
  <c r="P45" i="6"/>
  <c r="O19" i="15" s="1"/>
  <c r="Q25" i="6"/>
  <c r="R25" i="6" s="1"/>
  <c r="L36" i="6"/>
  <c r="L38" i="6" s="1"/>
  <c r="L41" i="6" s="1"/>
  <c r="K21" i="15" s="1"/>
  <c r="M27" i="6"/>
  <c r="K41" i="6"/>
  <c r="J21" i="15" s="1"/>
  <c r="O69" i="6"/>
  <c r="P66" i="6"/>
  <c r="P43" i="6"/>
  <c r="P10" i="6"/>
  <c r="Q9" i="6" s="1"/>
  <c r="J30" i="15" l="1"/>
  <c r="L30" i="15"/>
  <c r="K30" i="15"/>
  <c r="K31" i="15"/>
  <c r="L31" i="15"/>
  <c r="I29" i="15"/>
  <c r="L29" i="15"/>
  <c r="J29" i="15"/>
  <c r="K29" i="15"/>
  <c r="O28" i="15"/>
  <c r="P28" i="15" s="1"/>
  <c r="O25" i="15"/>
  <c r="P25" i="15" s="1"/>
  <c r="O27" i="15"/>
  <c r="P27" i="15" s="1"/>
  <c r="O23" i="15"/>
  <c r="P23" i="15" s="1"/>
  <c r="P22" i="15"/>
  <c r="P24" i="15"/>
  <c r="P26" i="15"/>
  <c r="I49" i="6"/>
  <c r="F64" i="6"/>
  <c r="G64" i="6" s="1"/>
  <c r="I52" i="6"/>
  <c r="I54" i="6" s="1"/>
  <c r="I53" i="6"/>
  <c r="E24" i="14"/>
  <c r="F24" i="14" s="1"/>
  <c r="G24" i="14" s="1"/>
  <c r="H24" i="14" s="1"/>
  <c r="I24" i="14" s="1"/>
  <c r="J24" i="14" s="1"/>
  <c r="K24" i="14" s="1"/>
  <c r="L24" i="14" s="1"/>
  <c r="M24" i="14" s="1"/>
  <c r="N24" i="14" s="1"/>
  <c r="O24" i="14" s="1"/>
  <c r="P24" i="14" s="1"/>
  <c r="Q24" i="14" s="1"/>
  <c r="R24" i="14" s="1"/>
  <c r="S24" i="14" s="1"/>
  <c r="T24" i="14" s="1"/>
  <c r="U24" i="14" s="1"/>
  <c r="V24" i="14" s="1"/>
  <c r="W24" i="14" s="1"/>
  <c r="X24" i="14" s="1"/>
  <c r="Y24" i="14" s="1"/>
  <c r="Z24" i="14" s="1"/>
  <c r="AA24" i="14" s="1"/>
  <c r="AB24" i="14" s="1"/>
  <c r="AC24" i="14" s="1"/>
  <c r="AD24" i="14" s="1"/>
  <c r="AE24" i="14" s="1"/>
  <c r="AF24" i="14" s="1"/>
  <c r="AG24" i="14" s="1"/>
  <c r="AH24" i="14" s="1"/>
  <c r="AI24" i="14" s="1"/>
  <c r="AJ24" i="14" s="1"/>
  <c r="AK24" i="14" s="1"/>
  <c r="AL24" i="14" s="1"/>
  <c r="AM24" i="14" s="1"/>
  <c r="AN24" i="14" s="1"/>
  <c r="AO24" i="14" s="1"/>
  <c r="AP24" i="14" s="1"/>
  <c r="AQ24" i="14" s="1"/>
  <c r="AR24" i="14" s="1"/>
  <c r="AS24" i="14" s="1"/>
  <c r="AT24" i="14" s="1"/>
  <c r="AU24" i="14" s="1"/>
  <c r="AV24" i="14" s="1"/>
  <c r="AW24" i="14" s="1"/>
  <c r="AX24" i="14" s="1"/>
  <c r="AY24" i="14" s="1"/>
  <c r="AZ24" i="14" s="1"/>
  <c r="BA24" i="14" s="1"/>
  <c r="BB24" i="14" s="1"/>
  <c r="BC24" i="14" s="1"/>
  <c r="BD24" i="14" s="1"/>
  <c r="BE24" i="14" s="1"/>
  <c r="BF24" i="14" s="1"/>
  <c r="BG24" i="14" s="1"/>
  <c r="BH24" i="14" s="1"/>
  <c r="BI24" i="14" s="1"/>
  <c r="BJ24" i="14" s="1"/>
  <c r="BK24" i="14" s="1"/>
  <c r="BL24" i="14" s="1"/>
  <c r="BM24" i="14" s="1"/>
  <c r="BN24" i="14" s="1"/>
  <c r="BO24" i="14" s="1"/>
  <c r="BP24" i="14" s="1"/>
  <c r="BQ24" i="14" s="1"/>
  <c r="BR24" i="14" s="1"/>
  <c r="BS24" i="14" s="1"/>
  <c r="BT24" i="14" s="1"/>
  <c r="BU24" i="14" s="1"/>
  <c r="BV24" i="14" s="1"/>
  <c r="BW24" i="14" s="1"/>
  <c r="BX24" i="14" s="1"/>
  <c r="BY24" i="14" s="1"/>
  <c r="BZ24" i="14" s="1"/>
  <c r="CA24" i="14" s="1"/>
  <c r="CB24" i="14" s="1"/>
  <c r="CC24" i="14" s="1"/>
  <c r="CD24" i="14" s="1"/>
  <c r="CE24" i="14" s="1"/>
  <c r="CF24" i="14" s="1"/>
  <c r="CG24" i="14" s="1"/>
  <c r="CH24" i="14" s="1"/>
  <c r="CI24" i="14" s="1"/>
  <c r="CJ24" i="14" s="1"/>
  <c r="CK24" i="14" s="1"/>
  <c r="CL24" i="14" s="1"/>
  <c r="CM24" i="14" s="1"/>
  <c r="CN24" i="14" s="1"/>
  <c r="CO24" i="14" s="1"/>
  <c r="CP24" i="14" s="1"/>
  <c r="CQ24" i="14" s="1"/>
  <c r="CR24" i="14" s="1"/>
  <c r="CS24" i="14" s="1"/>
  <c r="CT24" i="14" s="1"/>
  <c r="CU24" i="14" s="1"/>
  <c r="CV24" i="14" s="1"/>
  <c r="CW24" i="14" s="1"/>
  <c r="L47" i="6"/>
  <c r="L48" i="6" s="1"/>
  <c r="K47" i="6"/>
  <c r="K48" i="6" s="1"/>
  <c r="F70" i="6"/>
  <c r="F67" i="6"/>
  <c r="J47" i="6"/>
  <c r="I58" i="6"/>
  <c r="L39" i="6"/>
  <c r="T19" i="6"/>
  <c r="S35" i="6"/>
  <c r="J42" i="6"/>
  <c r="H61" i="6"/>
  <c r="Q45" i="6"/>
  <c r="P19" i="15" s="1"/>
  <c r="S25" i="6"/>
  <c r="T26" i="6" s="1"/>
  <c r="R26" i="6"/>
  <c r="S26" i="6"/>
  <c r="K42" i="6"/>
  <c r="N27" i="6"/>
  <c r="M36" i="6"/>
  <c r="M38" i="6" s="1"/>
  <c r="P69" i="6"/>
  <c r="Q66" i="6"/>
  <c r="Q43" i="6"/>
  <c r="Q10" i="6"/>
  <c r="R9" i="6" s="1"/>
  <c r="M30" i="15" l="1"/>
  <c r="N30" i="15" s="1"/>
  <c r="O30" i="15" s="1"/>
  <c r="P30" i="15" s="1"/>
  <c r="Q30" i="15" s="1"/>
  <c r="M31" i="15"/>
  <c r="M29" i="15"/>
  <c r="N29" i="15" s="1"/>
  <c r="O29" i="15" s="1"/>
  <c r="Q28" i="15"/>
  <c r="I61" i="6"/>
  <c r="H20" i="14" s="1"/>
  <c r="H27" i="14" s="1"/>
  <c r="I27" i="14" s="1"/>
  <c r="J27" i="14" s="1"/>
  <c r="K27" i="14" s="1"/>
  <c r="L27" i="14" s="1"/>
  <c r="M27" i="14" s="1"/>
  <c r="N27" i="14" s="1"/>
  <c r="O27" i="14" s="1"/>
  <c r="P27" i="14" s="1"/>
  <c r="Q27" i="14" s="1"/>
  <c r="R27" i="14" s="1"/>
  <c r="S27" i="14" s="1"/>
  <c r="T27" i="14" s="1"/>
  <c r="U27" i="14" s="1"/>
  <c r="V27" i="14" s="1"/>
  <c r="W27" i="14" s="1"/>
  <c r="X27" i="14" s="1"/>
  <c r="Y27" i="14" s="1"/>
  <c r="Z27" i="14" s="1"/>
  <c r="AA27" i="14" s="1"/>
  <c r="AB27" i="14" s="1"/>
  <c r="AC27" i="14" s="1"/>
  <c r="AD27" i="14" s="1"/>
  <c r="AE27" i="14" s="1"/>
  <c r="AF27" i="14" s="1"/>
  <c r="AG27" i="14" s="1"/>
  <c r="AH27" i="14" s="1"/>
  <c r="AI27" i="14" s="1"/>
  <c r="AJ27" i="14" s="1"/>
  <c r="AK27" i="14" s="1"/>
  <c r="AL27" i="14" s="1"/>
  <c r="AM27" i="14" s="1"/>
  <c r="AN27" i="14" s="1"/>
  <c r="AO27" i="14" s="1"/>
  <c r="AP27" i="14" s="1"/>
  <c r="AQ27" i="14" s="1"/>
  <c r="AR27" i="14" s="1"/>
  <c r="AS27" i="14" s="1"/>
  <c r="AT27" i="14" s="1"/>
  <c r="AU27" i="14" s="1"/>
  <c r="AV27" i="14" s="1"/>
  <c r="AW27" i="14" s="1"/>
  <c r="AX27" i="14" s="1"/>
  <c r="AY27" i="14" s="1"/>
  <c r="AZ27" i="14" s="1"/>
  <c r="BA27" i="14" s="1"/>
  <c r="BB27" i="14" s="1"/>
  <c r="BC27" i="14" s="1"/>
  <c r="BD27" i="14" s="1"/>
  <c r="BE27" i="14" s="1"/>
  <c r="BF27" i="14" s="1"/>
  <c r="BG27" i="14" s="1"/>
  <c r="BH27" i="14" s="1"/>
  <c r="BI27" i="14" s="1"/>
  <c r="BJ27" i="14" s="1"/>
  <c r="BK27" i="14" s="1"/>
  <c r="BL27" i="14" s="1"/>
  <c r="BM27" i="14" s="1"/>
  <c r="BN27" i="14" s="1"/>
  <c r="BO27" i="14" s="1"/>
  <c r="BP27" i="14" s="1"/>
  <c r="BQ27" i="14" s="1"/>
  <c r="BR27" i="14" s="1"/>
  <c r="BS27" i="14" s="1"/>
  <c r="BT27" i="14" s="1"/>
  <c r="BU27" i="14" s="1"/>
  <c r="BV27" i="14" s="1"/>
  <c r="BW27" i="14" s="1"/>
  <c r="BX27" i="14" s="1"/>
  <c r="BY27" i="14" s="1"/>
  <c r="BZ27" i="14" s="1"/>
  <c r="CA27" i="14" s="1"/>
  <c r="CB27" i="14" s="1"/>
  <c r="CC27" i="14" s="1"/>
  <c r="CD27" i="14" s="1"/>
  <c r="CE27" i="14" s="1"/>
  <c r="CF27" i="14" s="1"/>
  <c r="CG27" i="14" s="1"/>
  <c r="CH27" i="14" s="1"/>
  <c r="CI27" i="14" s="1"/>
  <c r="CJ27" i="14" s="1"/>
  <c r="CK27" i="14" s="1"/>
  <c r="CL27" i="14" s="1"/>
  <c r="CM27" i="14" s="1"/>
  <c r="CN27" i="14" s="1"/>
  <c r="CO27" i="14" s="1"/>
  <c r="CP27" i="14" s="1"/>
  <c r="CQ27" i="14" s="1"/>
  <c r="CR27" i="14" s="1"/>
  <c r="CS27" i="14" s="1"/>
  <c r="CT27" i="14" s="1"/>
  <c r="CU27" i="14" s="1"/>
  <c r="CV27" i="14" s="1"/>
  <c r="CW27" i="14" s="1"/>
  <c r="Q27" i="15"/>
  <c r="Q24" i="15"/>
  <c r="Q25" i="15"/>
  <c r="Q26" i="15"/>
  <c r="Q23" i="15"/>
  <c r="Q22" i="15"/>
  <c r="G20" i="14"/>
  <c r="J50" i="6"/>
  <c r="J51" i="6" s="1"/>
  <c r="J48" i="6"/>
  <c r="M39" i="6"/>
  <c r="K57" i="6"/>
  <c r="U19" i="6"/>
  <c r="T35" i="6"/>
  <c r="L42" i="6"/>
  <c r="L57" i="6"/>
  <c r="H68" i="6"/>
  <c r="H71" i="6"/>
  <c r="J57" i="6"/>
  <c r="I68" i="6"/>
  <c r="R45" i="6"/>
  <c r="Q19" i="15" s="1"/>
  <c r="T25" i="6"/>
  <c r="U26" i="6" s="1"/>
  <c r="N36" i="6"/>
  <c r="N38" i="6" s="1"/>
  <c r="O27" i="6"/>
  <c r="M41" i="6"/>
  <c r="L21" i="15" s="1"/>
  <c r="R43" i="6"/>
  <c r="R66" i="6"/>
  <c r="R10" i="6"/>
  <c r="S9" i="6" s="1"/>
  <c r="Q69" i="6"/>
  <c r="P29" i="15" l="1"/>
  <c r="Q29" i="15" s="1"/>
  <c r="R29" i="15" s="1"/>
  <c r="N31" i="15"/>
  <c r="L32" i="15"/>
  <c r="M32" i="15" s="1"/>
  <c r="N32" i="15" s="1"/>
  <c r="R28" i="15"/>
  <c r="R30" i="15"/>
  <c r="I71" i="6"/>
  <c r="I63" i="6"/>
  <c r="I67" i="6" s="1"/>
  <c r="J49" i="6"/>
  <c r="R22" i="15"/>
  <c r="R26" i="15"/>
  <c r="R25" i="15"/>
  <c r="R23" i="15"/>
  <c r="R27" i="15"/>
  <c r="R24" i="15"/>
  <c r="K50" i="6"/>
  <c r="K51" i="6" s="1"/>
  <c r="K52" i="6" s="1"/>
  <c r="J58" i="6"/>
  <c r="L50" i="6"/>
  <c r="L51" i="6" s="1"/>
  <c r="L52" i="6" s="1"/>
  <c r="J52" i="6"/>
  <c r="J61" i="6" s="1"/>
  <c r="J53" i="6"/>
  <c r="G26" i="14"/>
  <c r="H26" i="14" s="1"/>
  <c r="I26" i="14" s="1"/>
  <c r="J26" i="14" s="1"/>
  <c r="K26" i="14" s="1"/>
  <c r="L26" i="14" s="1"/>
  <c r="M26" i="14" s="1"/>
  <c r="N26" i="14" s="1"/>
  <c r="O26" i="14" s="1"/>
  <c r="P26" i="14" s="1"/>
  <c r="Q26" i="14" s="1"/>
  <c r="R26" i="14" s="1"/>
  <c r="S26" i="14" s="1"/>
  <c r="T26" i="14" s="1"/>
  <c r="U26" i="14" s="1"/>
  <c r="V26" i="14" s="1"/>
  <c r="W26" i="14" s="1"/>
  <c r="X26" i="14" s="1"/>
  <c r="Y26" i="14" s="1"/>
  <c r="Z26" i="14" s="1"/>
  <c r="AA26" i="14" s="1"/>
  <c r="AB26" i="14" s="1"/>
  <c r="AC26" i="14" s="1"/>
  <c r="AD26" i="14" s="1"/>
  <c r="AE26" i="14" s="1"/>
  <c r="AF26" i="14" s="1"/>
  <c r="AG26" i="14" s="1"/>
  <c r="AH26" i="14" s="1"/>
  <c r="AI26" i="14" s="1"/>
  <c r="AJ26" i="14" s="1"/>
  <c r="AK26" i="14" s="1"/>
  <c r="AL26" i="14" s="1"/>
  <c r="AM26" i="14" s="1"/>
  <c r="AN26" i="14" s="1"/>
  <c r="AO26" i="14" s="1"/>
  <c r="AP26" i="14" s="1"/>
  <c r="AQ26" i="14" s="1"/>
  <c r="AR26" i="14" s="1"/>
  <c r="AS26" i="14" s="1"/>
  <c r="AT26" i="14" s="1"/>
  <c r="AU26" i="14" s="1"/>
  <c r="AV26" i="14" s="1"/>
  <c r="AW26" i="14" s="1"/>
  <c r="AX26" i="14" s="1"/>
  <c r="AY26" i="14" s="1"/>
  <c r="AZ26" i="14" s="1"/>
  <c r="BA26" i="14" s="1"/>
  <c r="BB26" i="14" s="1"/>
  <c r="BC26" i="14" s="1"/>
  <c r="BD26" i="14" s="1"/>
  <c r="BE26" i="14" s="1"/>
  <c r="BF26" i="14" s="1"/>
  <c r="BG26" i="14" s="1"/>
  <c r="BH26" i="14" s="1"/>
  <c r="BI26" i="14" s="1"/>
  <c r="BJ26" i="14" s="1"/>
  <c r="BK26" i="14" s="1"/>
  <c r="BL26" i="14" s="1"/>
  <c r="BM26" i="14" s="1"/>
  <c r="BN26" i="14" s="1"/>
  <c r="BO26" i="14" s="1"/>
  <c r="BP26" i="14" s="1"/>
  <c r="BQ26" i="14" s="1"/>
  <c r="BR26" i="14" s="1"/>
  <c r="BS26" i="14" s="1"/>
  <c r="BT26" i="14" s="1"/>
  <c r="BU26" i="14" s="1"/>
  <c r="BV26" i="14" s="1"/>
  <c r="BW26" i="14" s="1"/>
  <c r="BX26" i="14" s="1"/>
  <c r="BY26" i="14" s="1"/>
  <c r="BZ26" i="14" s="1"/>
  <c r="CA26" i="14" s="1"/>
  <c r="CB26" i="14" s="1"/>
  <c r="CC26" i="14" s="1"/>
  <c r="CD26" i="14" s="1"/>
  <c r="CE26" i="14" s="1"/>
  <c r="CF26" i="14" s="1"/>
  <c r="CG26" i="14" s="1"/>
  <c r="CH26" i="14" s="1"/>
  <c r="CI26" i="14" s="1"/>
  <c r="CJ26" i="14" s="1"/>
  <c r="CK26" i="14" s="1"/>
  <c r="CL26" i="14" s="1"/>
  <c r="CM26" i="14" s="1"/>
  <c r="CN26" i="14" s="1"/>
  <c r="CO26" i="14" s="1"/>
  <c r="CP26" i="14" s="1"/>
  <c r="CQ26" i="14" s="1"/>
  <c r="CR26" i="14" s="1"/>
  <c r="CS26" i="14" s="1"/>
  <c r="CT26" i="14" s="1"/>
  <c r="CU26" i="14" s="1"/>
  <c r="CV26" i="14" s="1"/>
  <c r="CW26" i="14" s="1"/>
  <c r="M47" i="6"/>
  <c r="N39" i="6"/>
  <c r="V19" i="6"/>
  <c r="U35" i="6"/>
  <c r="M42" i="6"/>
  <c r="U25" i="6"/>
  <c r="V26" i="6" s="1"/>
  <c r="S45" i="6"/>
  <c r="N41" i="6"/>
  <c r="M21" i="15" s="1"/>
  <c r="O36" i="6"/>
  <c r="O38" i="6" s="1"/>
  <c r="O39" i="6" s="1"/>
  <c r="P27" i="6"/>
  <c r="S43" i="6"/>
  <c r="S66" i="6"/>
  <c r="S10" i="6"/>
  <c r="T9" i="6" s="1"/>
  <c r="R69" i="6"/>
  <c r="O32" i="15" l="1"/>
  <c r="P32" i="15" s="1"/>
  <c r="I70" i="6"/>
  <c r="O31" i="15"/>
  <c r="M33" i="15"/>
  <c r="N33" i="15" s="1"/>
  <c r="O33" i="15" s="1"/>
  <c r="P33" i="15" s="1"/>
  <c r="R19" i="15"/>
  <c r="S22" i="15" s="1"/>
  <c r="S55" i="6"/>
  <c r="K49" i="6"/>
  <c r="L49" i="6" s="1"/>
  <c r="K58" i="6"/>
  <c r="L58" i="6" s="1"/>
  <c r="K53" i="6"/>
  <c r="L53" i="6" s="1"/>
  <c r="K54" i="6"/>
  <c r="L54" i="6"/>
  <c r="J54" i="6"/>
  <c r="J68" i="6"/>
  <c r="I20" i="14"/>
  <c r="M50" i="6"/>
  <c r="M51" i="6" s="1"/>
  <c r="J63" i="6"/>
  <c r="J67" i="6" s="1"/>
  <c r="H62" i="6"/>
  <c r="H63" i="6" s="1"/>
  <c r="N47" i="6"/>
  <c r="M48" i="6"/>
  <c r="M57" i="6"/>
  <c r="W19" i="6"/>
  <c r="V35" i="6"/>
  <c r="K61" i="6"/>
  <c r="J71" i="6"/>
  <c r="N42" i="6"/>
  <c r="V25" i="6"/>
  <c r="W25" i="6" s="1"/>
  <c r="T45" i="6"/>
  <c r="S19" i="15" s="1"/>
  <c r="O41" i="6"/>
  <c r="N21" i="15" s="1"/>
  <c r="Q27" i="6"/>
  <c r="R27" i="6" s="1"/>
  <c r="R36" i="6" s="1"/>
  <c r="R38" i="6" s="1"/>
  <c r="P36" i="6"/>
  <c r="P38" i="6" s="1"/>
  <c r="T10" i="6"/>
  <c r="U9" i="6" s="1"/>
  <c r="T66" i="6"/>
  <c r="T43" i="6"/>
  <c r="S69" i="6"/>
  <c r="S26" i="15" l="1"/>
  <c r="Q32" i="15"/>
  <c r="R32" i="15" s="1"/>
  <c r="P31" i="15"/>
  <c r="Q31" i="15" s="1"/>
  <c r="Q33" i="15"/>
  <c r="R33" i="15" s="1"/>
  <c r="S24" i="15"/>
  <c r="S25" i="15"/>
  <c r="T25" i="15" s="1"/>
  <c r="S27" i="15"/>
  <c r="T27" i="15" s="1"/>
  <c r="S23" i="15"/>
  <c r="T23" i="15" s="1"/>
  <c r="S28" i="15"/>
  <c r="T28" i="15" s="1"/>
  <c r="S29" i="15"/>
  <c r="T29" i="15" s="1"/>
  <c r="S30" i="15"/>
  <c r="T30" i="15" s="1"/>
  <c r="N34" i="15"/>
  <c r="T22" i="15"/>
  <c r="T26" i="15"/>
  <c r="T24" i="15"/>
  <c r="M49" i="6"/>
  <c r="M53" i="6"/>
  <c r="M58" i="6"/>
  <c r="I28" i="14"/>
  <c r="J28" i="14" s="1"/>
  <c r="K28" i="14" s="1"/>
  <c r="L28" i="14" s="1"/>
  <c r="M28" i="14" s="1"/>
  <c r="N28" i="14" s="1"/>
  <c r="O28" i="14" s="1"/>
  <c r="P28" i="14" s="1"/>
  <c r="Q28" i="14" s="1"/>
  <c r="R28" i="14" s="1"/>
  <c r="S28" i="14" s="1"/>
  <c r="T28" i="14" s="1"/>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AO28" i="14" s="1"/>
  <c r="AP28" i="14" s="1"/>
  <c r="AQ28" i="14" s="1"/>
  <c r="AR28" i="14" s="1"/>
  <c r="AS28" i="14" s="1"/>
  <c r="AT28" i="14" s="1"/>
  <c r="AU28" i="14" s="1"/>
  <c r="AV28" i="14" s="1"/>
  <c r="AW28" i="14" s="1"/>
  <c r="AX28" i="14" s="1"/>
  <c r="AY28" i="14" s="1"/>
  <c r="AZ28" i="14" s="1"/>
  <c r="BA28" i="14" s="1"/>
  <c r="BB28" i="14" s="1"/>
  <c r="BC28" i="14" s="1"/>
  <c r="BD28" i="14" s="1"/>
  <c r="BE28" i="14" s="1"/>
  <c r="BF28" i="14" s="1"/>
  <c r="BG28" i="14" s="1"/>
  <c r="BH28" i="14" s="1"/>
  <c r="BI28" i="14" s="1"/>
  <c r="BJ28" i="14" s="1"/>
  <c r="BK28" i="14" s="1"/>
  <c r="BL28" i="14" s="1"/>
  <c r="BM28" i="14" s="1"/>
  <c r="BN28" i="14" s="1"/>
  <c r="BO28" i="14" s="1"/>
  <c r="BP28" i="14" s="1"/>
  <c r="BQ28" i="14" s="1"/>
  <c r="BR28" i="14" s="1"/>
  <c r="BS28" i="14" s="1"/>
  <c r="BT28" i="14" s="1"/>
  <c r="BU28" i="14" s="1"/>
  <c r="BV28" i="14" s="1"/>
  <c r="BW28" i="14" s="1"/>
  <c r="BX28" i="14" s="1"/>
  <c r="BY28" i="14" s="1"/>
  <c r="BZ28" i="14" s="1"/>
  <c r="CA28" i="14" s="1"/>
  <c r="CB28" i="14" s="1"/>
  <c r="CC28" i="14" s="1"/>
  <c r="CD28" i="14" s="1"/>
  <c r="CE28" i="14" s="1"/>
  <c r="CF28" i="14" s="1"/>
  <c r="CG28" i="14" s="1"/>
  <c r="CH28" i="14" s="1"/>
  <c r="CI28" i="14" s="1"/>
  <c r="CJ28" i="14" s="1"/>
  <c r="CK28" i="14" s="1"/>
  <c r="CL28" i="14" s="1"/>
  <c r="CM28" i="14" s="1"/>
  <c r="CN28" i="14" s="1"/>
  <c r="CO28" i="14" s="1"/>
  <c r="CP28" i="14" s="1"/>
  <c r="CQ28" i="14" s="1"/>
  <c r="CR28" i="14" s="1"/>
  <c r="CS28" i="14" s="1"/>
  <c r="CT28" i="14" s="1"/>
  <c r="CU28" i="14" s="1"/>
  <c r="CV28" i="14" s="1"/>
  <c r="CW28" i="14" s="1"/>
  <c r="N50" i="6"/>
  <c r="N51" i="6" s="1"/>
  <c r="J20" i="14"/>
  <c r="J29" i="14" s="1"/>
  <c r="K29" i="14" s="1"/>
  <c r="L29" i="14" s="1"/>
  <c r="M29" i="14" s="1"/>
  <c r="N29" i="14" s="1"/>
  <c r="O29" i="14" s="1"/>
  <c r="P29" i="14" s="1"/>
  <c r="Q29" i="14" s="1"/>
  <c r="R29" i="14" s="1"/>
  <c r="S29" i="14" s="1"/>
  <c r="T29" i="14" s="1"/>
  <c r="U29" i="14" s="1"/>
  <c r="V29" i="14" s="1"/>
  <c r="W29" i="14" s="1"/>
  <c r="X29" i="14" s="1"/>
  <c r="Y29" i="14" s="1"/>
  <c r="Z29" i="14" s="1"/>
  <c r="AA29" i="14" s="1"/>
  <c r="AB29" i="14" s="1"/>
  <c r="AC29" i="14" s="1"/>
  <c r="AD29" i="14" s="1"/>
  <c r="AE29" i="14" s="1"/>
  <c r="AF29" i="14" s="1"/>
  <c r="AG29" i="14" s="1"/>
  <c r="AH29" i="14" s="1"/>
  <c r="AI29" i="14" s="1"/>
  <c r="AJ29" i="14" s="1"/>
  <c r="AK29" i="14" s="1"/>
  <c r="AL29" i="14" s="1"/>
  <c r="AM29" i="14" s="1"/>
  <c r="AN29" i="14" s="1"/>
  <c r="AO29" i="14" s="1"/>
  <c r="AP29" i="14" s="1"/>
  <c r="AQ29" i="14" s="1"/>
  <c r="AR29" i="14" s="1"/>
  <c r="AS29" i="14" s="1"/>
  <c r="AT29" i="14" s="1"/>
  <c r="AU29" i="14" s="1"/>
  <c r="AV29" i="14" s="1"/>
  <c r="AW29" i="14" s="1"/>
  <c r="AX29" i="14" s="1"/>
  <c r="AY29" i="14" s="1"/>
  <c r="AZ29" i="14" s="1"/>
  <c r="BA29" i="14" s="1"/>
  <c r="BB29" i="14" s="1"/>
  <c r="BC29" i="14" s="1"/>
  <c r="BD29" i="14" s="1"/>
  <c r="BE29" i="14" s="1"/>
  <c r="BF29" i="14" s="1"/>
  <c r="BG29" i="14" s="1"/>
  <c r="BH29" i="14" s="1"/>
  <c r="BI29" i="14" s="1"/>
  <c r="BJ29" i="14" s="1"/>
  <c r="BK29" i="14" s="1"/>
  <c r="BL29" i="14" s="1"/>
  <c r="BM29" i="14" s="1"/>
  <c r="BN29" i="14" s="1"/>
  <c r="BO29" i="14" s="1"/>
  <c r="BP29" i="14" s="1"/>
  <c r="BQ29" i="14" s="1"/>
  <c r="BR29" i="14" s="1"/>
  <c r="BS29" i="14" s="1"/>
  <c r="BT29" i="14" s="1"/>
  <c r="BU29" i="14" s="1"/>
  <c r="BV29" i="14" s="1"/>
  <c r="BW29" i="14" s="1"/>
  <c r="BX29" i="14" s="1"/>
  <c r="BY29" i="14" s="1"/>
  <c r="BZ29" i="14" s="1"/>
  <c r="CA29" i="14" s="1"/>
  <c r="CB29" i="14" s="1"/>
  <c r="CC29" i="14" s="1"/>
  <c r="CD29" i="14" s="1"/>
  <c r="CE29" i="14" s="1"/>
  <c r="CF29" i="14" s="1"/>
  <c r="CG29" i="14" s="1"/>
  <c r="CH29" i="14" s="1"/>
  <c r="CI29" i="14" s="1"/>
  <c r="CJ29" i="14" s="1"/>
  <c r="CK29" i="14" s="1"/>
  <c r="CL29" i="14" s="1"/>
  <c r="CM29" i="14" s="1"/>
  <c r="CN29" i="14" s="1"/>
  <c r="CO29" i="14" s="1"/>
  <c r="CP29" i="14" s="1"/>
  <c r="CQ29" i="14" s="1"/>
  <c r="CR29" i="14" s="1"/>
  <c r="CS29" i="14" s="1"/>
  <c r="CT29" i="14" s="1"/>
  <c r="CU29" i="14" s="1"/>
  <c r="CV29" i="14" s="1"/>
  <c r="CW29" i="14" s="1"/>
  <c r="K63" i="6"/>
  <c r="H67" i="6"/>
  <c r="H70" i="6"/>
  <c r="H64" i="6"/>
  <c r="I64" i="6" s="1"/>
  <c r="J64" i="6" s="1"/>
  <c r="M52" i="6"/>
  <c r="M54" i="6" s="1"/>
  <c r="O47" i="6"/>
  <c r="N48" i="6"/>
  <c r="P41" i="6"/>
  <c r="O21" i="15" s="1"/>
  <c r="P39" i="6"/>
  <c r="R41" i="6"/>
  <c r="Q21" i="15" s="1"/>
  <c r="X19" i="6"/>
  <c r="W35" i="6"/>
  <c r="W26" i="6"/>
  <c r="J70" i="6"/>
  <c r="K71" i="6"/>
  <c r="K68" i="6"/>
  <c r="N57" i="6"/>
  <c r="O42" i="6"/>
  <c r="L61" i="6"/>
  <c r="U45" i="6"/>
  <c r="T19" i="15" s="1"/>
  <c r="Q36" i="6"/>
  <c r="Q38" i="6" s="1"/>
  <c r="R39" i="6" s="1"/>
  <c r="S27" i="6"/>
  <c r="U43" i="6"/>
  <c r="U10" i="6"/>
  <c r="V9" i="6" s="1"/>
  <c r="U66" i="6"/>
  <c r="T69" i="6"/>
  <c r="X25" i="6"/>
  <c r="X26" i="6"/>
  <c r="S32" i="15" l="1"/>
  <c r="T32" i="15" s="1"/>
  <c r="R31" i="15"/>
  <c r="S31" i="15" s="1"/>
  <c r="T31" i="15" s="1"/>
  <c r="S33" i="15"/>
  <c r="T33" i="15" s="1"/>
  <c r="U33" i="15" s="1"/>
  <c r="O34" i="15"/>
  <c r="U28" i="15"/>
  <c r="U30" i="15"/>
  <c r="U29" i="15"/>
  <c r="M61" i="6"/>
  <c r="M68" i="6" s="1"/>
  <c r="O35" i="15"/>
  <c r="P35" i="15" s="1"/>
  <c r="Q37" i="15"/>
  <c r="R37" i="15" s="1"/>
  <c r="U23" i="15"/>
  <c r="U26" i="15"/>
  <c r="U25" i="15"/>
  <c r="U24" i="15"/>
  <c r="U22" i="15"/>
  <c r="U27" i="15"/>
  <c r="N49" i="6"/>
  <c r="N58" i="6"/>
  <c r="N52" i="6"/>
  <c r="N54" i="6" s="1"/>
  <c r="K20" i="14"/>
  <c r="L63" i="6"/>
  <c r="O50" i="6"/>
  <c r="O51" i="6" s="1"/>
  <c r="N53" i="6"/>
  <c r="P47" i="6"/>
  <c r="O48" i="6"/>
  <c r="R47" i="6"/>
  <c r="Q41" i="6"/>
  <c r="P21" i="15" s="1"/>
  <c r="Q39" i="6"/>
  <c r="Y19" i="6"/>
  <c r="X35" i="6"/>
  <c r="K64" i="6"/>
  <c r="K70" i="6"/>
  <c r="K67" i="6"/>
  <c r="O57" i="6"/>
  <c r="P42" i="6"/>
  <c r="L68" i="6"/>
  <c r="L71" i="6"/>
  <c r="V45" i="6"/>
  <c r="U19" i="15" s="1"/>
  <c r="S36" i="6"/>
  <c r="S38" i="6" s="1"/>
  <c r="S39" i="6" s="1"/>
  <c r="T27" i="6"/>
  <c r="V66" i="6"/>
  <c r="V43" i="6"/>
  <c r="V10" i="6"/>
  <c r="W9" i="6" s="1"/>
  <c r="U69" i="6"/>
  <c r="Y25" i="6"/>
  <c r="Y26" i="6"/>
  <c r="U31" i="15" l="1"/>
  <c r="V31" i="15" s="1"/>
  <c r="U32" i="15"/>
  <c r="V32" i="15" s="1"/>
  <c r="P34" i="15"/>
  <c r="Q34" i="15" s="1"/>
  <c r="S37" i="15"/>
  <c r="T37" i="15" s="1"/>
  <c r="Q35" i="15"/>
  <c r="R35" i="15" s="1"/>
  <c r="V33" i="15"/>
  <c r="V30" i="15"/>
  <c r="V28" i="15"/>
  <c r="V29" i="15"/>
  <c r="M63" i="6"/>
  <c r="M67" i="6" s="1"/>
  <c r="L20" i="14"/>
  <c r="L31" i="14" s="1"/>
  <c r="M31" i="14" s="1"/>
  <c r="N31" i="14" s="1"/>
  <c r="O31" i="14" s="1"/>
  <c r="P31" i="14" s="1"/>
  <c r="Q31" i="14" s="1"/>
  <c r="R31" i="14" s="1"/>
  <c r="S31" i="14" s="1"/>
  <c r="T31" i="14" s="1"/>
  <c r="U31" i="14" s="1"/>
  <c r="V31" i="14" s="1"/>
  <c r="W31" i="14" s="1"/>
  <c r="X31" i="14" s="1"/>
  <c r="Y31" i="14" s="1"/>
  <c r="Z31" i="14" s="1"/>
  <c r="AA31" i="14" s="1"/>
  <c r="AB31" i="14" s="1"/>
  <c r="AC31" i="14" s="1"/>
  <c r="AD31" i="14" s="1"/>
  <c r="AE31" i="14" s="1"/>
  <c r="AF31" i="14" s="1"/>
  <c r="AG31" i="14" s="1"/>
  <c r="AH31" i="14" s="1"/>
  <c r="AI31" i="14" s="1"/>
  <c r="AJ31" i="14" s="1"/>
  <c r="AK31" i="14" s="1"/>
  <c r="AL31" i="14" s="1"/>
  <c r="AM31" i="14" s="1"/>
  <c r="AN31" i="14" s="1"/>
  <c r="AO31" i="14" s="1"/>
  <c r="AP31" i="14" s="1"/>
  <c r="AQ31" i="14" s="1"/>
  <c r="AR31" i="14" s="1"/>
  <c r="AS31" i="14" s="1"/>
  <c r="AT31" i="14" s="1"/>
  <c r="AU31" i="14" s="1"/>
  <c r="AV31" i="14" s="1"/>
  <c r="AW31" i="14" s="1"/>
  <c r="AX31" i="14" s="1"/>
  <c r="AY31" i="14" s="1"/>
  <c r="AZ31" i="14" s="1"/>
  <c r="BA31" i="14" s="1"/>
  <c r="BB31" i="14" s="1"/>
  <c r="BC31" i="14" s="1"/>
  <c r="BD31" i="14" s="1"/>
  <c r="BE31" i="14" s="1"/>
  <c r="BF31" i="14" s="1"/>
  <c r="BG31" i="14" s="1"/>
  <c r="BH31" i="14" s="1"/>
  <c r="BI31" i="14" s="1"/>
  <c r="BJ31" i="14" s="1"/>
  <c r="BK31" i="14" s="1"/>
  <c r="BL31" i="14" s="1"/>
  <c r="BM31" i="14" s="1"/>
  <c r="BN31" i="14" s="1"/>
  <c r="BO31" i="14" s="1"/>
  <c r="BP31" i="14" s="1"/>
  <c r="BQ31" i="14" s="1"/>
  <c r="BR31" i="14" s="1"/>
  <c r="BS31" i="14" s="1"/>
  <c r="BT31" i="14" s="1"/>
  <c r="BU31" i="14" s="1"/>
  <c r="BV31" i="14" s="1"/>
  <c r="BW31" i="14" s="1"/>
  <c r="BX31" i="14" s="1"/>
  <c r="BY31" i="14" s="1"/>
  <c r="BZ31" i="14" s="1"/>
  <c r="CA31" i="14" s="1"/>
  <c r="CB31" i="14" s="1"/>
  <c r="CC31" i="14" s="1"/>
  <c r="CD31" i="14" s="1"/>
  <c r="CE31" i="14" s="1"/>
  <c r="CF31" i="14" s="1"/>
  <c r="CG31" i="14" s="1"/>
  <c r="CH31" i="14" s="1"/>
  <c r="CI31" i="14" s="1"/>
  <c r="CJ31" i="14" s="1"/>
  <c r="CK31" i="14" s="1"/>
  <c r="CL31" i="14" s="1"/>
  <c r="CM31" i="14" s="1"/>
  <c r="CN31" i="14" s="1"/>
  <c r="CO31" i="14" s="1"/>
  <c r="CP31" i="14" s="1"/>
  <c r="CQ31" i="14" s="1"/>
  <c r="CR31" i="14" s="1"/>
  <c r="CS31" i="14" s="1"/>
  <c r="CT31" i="14" s="1"/>
  <c r="CU31" i="14" s="1"/>
  <c r="CV31" i="14" s="1"/>
  <c r="CW31" i="14" s="1"/>
  <c r="M71" i="6"/>
  <c r="P36" i="15"/>
  <c r="Q36" i="15" s="1"/>
  <c r="V23" i="15"/>
  <c r="V26" i="15"/>
  <c r="V27" i="15"/>
  <c r="V24" i="15"/>
  <c r="V22" i="15"/>
  <c r="V25" i="15"/>
  <c r="O49" i="6"/>
  <c r="N61" i="6"/>
  <c r="M20"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AF32" i="14" s="1"/>
  <c r="AG32" i="14" s="1"/>
  <c r="AH32" i="14" s="1"/>
  <c r="AI32" i="14" s="1"/>
  <c r="AJ32" i="14" s="1"/>
  <c r="AK32" i="14" s="1"/>
  <c r="AL32" i="14" s="1"/>
  <c r="AM32" i="14" s="1"/>
  <c r="AN32" i="14" s="1"/>
  <c r="AO32" i="14" s="1"/>
  <c r="AP32" i="14" s="1"/>
  <c r="AQ32" i="14" s="1"/>
  <c r="AR32" i="14" s="1"/>
  <c r="AS32" i="14" s="1"/>
  <c r="AT32" i="14" s="1"/>
  <c r="AU32" i="14" s="1"/>
  <c r="AV32" i="14" s="1"/>
  <c r="AW32" i="14" s="1"/>
  <c r="AX32" i="14" s="1"/>
  <c r="AY32" i="14" s="1"/>
  <c r="AZ32" i="14" s="1"/>
  <c r="BA32" i="14" s="1"/>
  <c r="BB32" i="14" s="1"/>
  <c r="BC32" i="14" s="1"/>
  <c r="BD32" i="14" s="1"/>
  <c r="BE32" i="14" s="1"/>
  <c r="BF32" i="14" s="1"/>
  <c r="BG32" i="14" s="1"/>
  <c r="BH32" i="14" s="1"/>
  <c r="BI32" i="14" s="1"/>
  <c r="BJ32" i="14" s="1"/>
  <c r="BK32" i="14" s="1"/>
  <c r="BL32" i="14" s="1"/>
  <c r="BM32" i="14" s="1"/>
  <c r="BN32" i="14" s="1"/>
  <c r="BO32" i="14" s="1"/>
  <c r="BP32" i="14" s="1"/>
  <c r="BQ32" i="14" s="1"/>
  <c r="BR32" i="14" s="1"/>
  <c r="BS32" i="14" s="1"/>
  <c r="BT32" i="14" s="1"/>
  <c r="BU32" i="14" s="1"/>
  <c r="BV32" i="14" s="1"/>
  <c r="BW32" i="14" s="1"/>
  <c r="BX32" i="14" s="1"/>
  <c r="BY32" i="14" s="1"/>
  <c r="BZ32" i="14" s="1"/>
  <c r="CA32" i="14" s="1"/>
  <c r="CB32" i="14" s="1"/>
  <c r="CC32" i="14" s="1"/>
  <c r="CD32" i="14" s="1"/>
  <c r="CE32" i="14" s="1"/>
  <c r="CF32" i="14" s="1"/>
  <c r="CG32" i="14" s="1"/>
  <c r="CH32" i="14" s="1"/>
  <c r="CI32" i="14" s="1"/>
  <c r="CJ32" i="14" s="1"/>
  <c r="CK32" i="14" s="1"/>
  <c r="CL32" i="14" s="1"/>
  <c r="CM32" i="14" s="1"/>
  <c r="CN32" i="14" s="1"/>
  <c r="CO32" i="14" s="1"/>
  <c r="CP32" i="14" s="1"/>
  <c r="CQ32" i="14" s="1"/>
  <c r="CR32" i="14" s="1"/>
  <c r="CS32" i="14" s="1"/>
  <c r="CT32" i="14" s="1"/>
  <c r="CU32" i="14" s="1"/>
  <c r="CV32" i="14" s="1"/>
  <c r="CW32" i="14" s="1"/>
  <c r="O53" i="6"/>
  <c r="O52" i="6"/>
  <c r="O54" i="6" s="1"/>
  <c r="P50" i="6"/>
  <c r="P51" i="6" s="1"/>
  <c r="O58" i="6"/>
  <c r="K30" i="14"/>
  <c r="L30" i="14" s="1"/>
  <c r="M30" i="14" s="1"/>
  <c r="N30" i="14" s="1"/>
  <c r="O30" i="14" s="1"/>
  <c r="P30" i="14" s="1"/>
  <c r="Q30" i="14" s="1"/>
  <c r="R30" i="14" s="1"/>
  <c r="S30" i="14" s="1"/>
  <c r="T30" i="14" s="1"/>
  <c r="U30" i="14" s="1"/>
  <c r="V30" i="14" s="1"/>
  <c r="W30" i="14" s="1"/>
  <c r="X30" i="14" s="1"/>
  <c r="Y30" i="14" s="1"/>
  <c r="Z30" i="14" s="1"/>
  <c r="AA30" i="14" s="1"/>
  <c r="AB30" i="14" s="1"/>
  <c r="AC30" i="14" s="1"/>
  <c r="AD30" i="14" s="1"/>
  <c r="AE30" i="14" s="1"/>
  <c r="AF30" i="14" s="1"/>
  <c r="AG30" i="14" s="1"/>
  <c r="AH30" i="14" s="1"/>
  <c r="AI30" i="14" s="1"/>
  <c r="AJ30" i="14" s="1"/>
  <c r="AK30" i="14" s="1"/>
  <c r="AL30" i="14" s="1"/>
  <c r="AM30" i="14" s="1"/>
  <c r="AN30" i="14" s="1"/>
  <c r="AO30" i="14" s="1"/>
  <c r="AP30" i="14" s="1"/>
  <c r="AQ30" i="14" s="1"/>
  <c r="AR30" i="14" s="1"/>
  <c r="AS30" i="14" s="1"/>
  <c r="AT30" i="14" s="1"/>
  <c r="AU30" i="14" s="1"/>
  <c r="AV30" i="14" s="1"/>
  <c r="AW30" i="14" s="1"/>
  <c r="AX30" i="14" s="1"/>
  <c r="AY30" i="14" s="1"/>
  <c r="AZ30" i="14" s="1"/>
  <c r="BA30" i="14" s="1"/>
  <c r="BB30" i="14" s="1"/>
  <c r="BC30" i="14" s="1"/>
  <c r="BD30" i="14" s="1"/>
  <c r="BE30" i="14" s="1"/>
  <c r="BF30" i="14" s="1"/>
  <c r="BG30" i="14" s="1"/>
  <c r="BH30" i="14" s="1"/>
  <c r="BI30" i="14" s="1"/>
  <c r="BJ30" i="14" s="1"/>
  <c r="BK30" i="14" s="1"/>
  <c r="BL30" i="14" s="1"/>
  <c r="BM30" i="14" s="1"/>
  <c r="BN30" i="14" s="1"/>
  <c r="BO30" i="14" s="1"/>
  <c r="BP30" i="14" s="1"/>
  <c r="BQ30" i="14" s="1"/>
  <c r="BR30" i="14" s="1"/>
  <c r="BS30" i="14" s="1"/>
  <c r="BT30" i="14" s="1"/>
  <c r="BU30" i="14" s="1"/>
  <c r="BV30" i="14" s="1"/>
  <c r="BW30" i="14" s="1"/>
  <c r="BX30" i="14" s="1"/>
  <c r="BY30" i="14" s="1"/>
  <c r="BZ30" i="14" s="1"/>
  <c r="CA30" i="14" s="1"/>
  <c r="CB30" i="14" s="1"/>
  <c r="CC30" i="14" s="1"/>
  <c r="CD30" i="14" s="1"/>
  <c r="CE30" i="14" s="1"/>
  <c r="CF30" i="14" s="1"/>
  <c r="CG30" i="14" s="1"/>
  <c r="CH30" i="14" s="1"/>
  <c r="CI30" i="14" s="1"/>
  <c r="CJ30" i="14" s="1"/>
  <c r="CK30" i="14" s="1"/>
  <c r="CL30" i="14" s="1"/>
  <c r="CM30" i="14" s="1"/>
  <c r="CN30" i="14" s="1"/>
  <c r="CO30" i="14" s="1"/>
  <c r="CP30" i="14" s="1"/>
  <c r="CQ30" i="14" s="1"/>
  <c r="CR30" i="14" s="1"/>
  <c r="CS30" i="14" s="1"/>
  <c r="CT30" i="14" s="1"/>
  <c r="CU30" i="14" s="1"/>
  <c r="CV30" i="14" s="1"/>
  <c r="CW30" i="14" s="1"/>
  <c r="P57" i="6"/>
  <c r="R48" i="6"/>
  <c r="P48" i="6"/>
  <c r="R57" i="6"/>
  <c r="Q47" i="6"/>
  <c r="Z19" i="6"/>
  <c r="Y35" i="6"/>
  <c r="L70" i="6"/>
  <c r="L67" i="6"/>
  <c r="L64" i="6"/>
  <c r="Q42" i="6"/>
  <c r="W45" i="6"/>
  <c r="V19" i="15" s="1"/>
  <c r="R42" i="6"/>
  <c r="S41" i="6"/>
  <c r="T36" i="6"/>
  <c r="T38" i="6" s="1"/>
  <c r="U27" i="6"/>
  <c r="U36" i="6" s="1"/>
  <c r="U38" i="6" s="1"/>
  <c r="V69" i="6"/>
  <c r="W10" i="6"/>
  <c r="X9" i="6" s="1"/>
  <c r="W66" i="6"/>
  <c r="W43" i="6"/>
  <c r="Z25" i="6"/>
  <c r="Z26" i="6"/>
  <c r="R34" i="15" l="1"/>
  <c r="S34" i="15" s="1"/>
  <c r="S35" i="15"/>
  <c r="R36" i="15"/>
  <c r="U37" i="15"/>
  <c r="V37" i="15" s="1"/>
  <c r="M70" i="6"/>
  <c r="M64" i="6"/>
  <c r="W28" i="15"/>
  <c r="W33" i="15"/>
  <c r="W30" i="15"/>
  <c r="W31" i="15"/>
  <c r="W32" i="15"/>
  <c r="W29" i="15"/>
  <c r="R50" i="6"/>
  <c r="R51" i="6" s="1"/>
  <c r="R52" i="6" s="1"/>
  <c r="O61" i="6"/>
  <c r="O68" i="6" s="1"/>
  <c r="W24" i="15"/>
  <c r="W27" i="15"/>
  <c r="W22" i="15"/>
  <c r="W25" i="15"/>
  <c r="W26" i="15"/>
  <c r="W23" i="15"/>
  <c r="P49" i="6"/>
  <c r="N68" i="6"/>
  <c r="N71" i="6"/>
  <c r="N62" i="6"/>
  <c r="N63" i="6" s="1"/>
  <c r="P52" i="6"/>
  <c r="P54" i="6" s="1"/>
  <c r="P53" i="6"/>
  <c r="Q50" i="6"/>
  <c r="Q51" i="6" s="1"/>
  <c r="S47" i="6"/>
  <c r="R21" i="15"/>
  <c r="P58" i="6"/>
  <c r="Q57" i="6"/>
  <c r="Q48" i="6"/>
  <c r="U41" i="6"/>
  <c r="T21" i="15" s="1"/>
  <c r="U39" i="6"/>
  <c r="T41" i="6"/>
  <c r="T39" i="6"/>
  <c r="AA19" i="6"/>
  <c r="Z35" i="6"/>
  <c r="S42" i="6"/>
  <c r="X45" i="6"/>
  <c r="W19" i="15" s="1"/>
  <c r="V27" i="6"/>
  <c r="X43" i="6"/>
  <c r="X66" i="6"/>
  <c r="X10" i="6"/>
  <c r="Y9" i="6" s="1"/>
  <c r="W69" i="6"/>
  <c r="AA26" i="6"/>
  <c r="AA25" i="6"/>
  <c r="T34" i="15" l="1"/>
  <c r="U34" i="15" s="1"/>
  <c r="N64" i="6"/>
  <c r="W37" i="15"/>
  <c r="X37" i="15" s="1"/>
  <c r="S36" i="15"/>
  <c r="T36" i="15" s="1"/>
  <c r="T35" i="15"/>
  <c r="X32" i="15"/>
  <c r="X33" i="15"/>
  <c r="X28" i="15"/>
  <c r="X30" i="15"/>
  <c r="X31" i="15"/>
  <c r="X29" i="15"/>
  <c r="O63" i="6"/>
  <c r="O70" i="6" s="1"/>
  <c r="N20" i="14"/>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AL33" i="14" s="1"/>
  <c r="AM33" i="14" s="1"/>
  <c r="AN33" i="14" s="1"/>
  <c r="AO33" i="14" s="1"/>
  <c r="AP33" i="14" s="1"/>
  <c r="AQ33" i="14" s="1"/>
  <c r="AR33" i="14" s="1"/>
  <c r="AS33" i="14" s="1"/>
  <c r="AT33" i="14" s="1"/>
  <c r="AU33" i="14" s="1"/>
  <c r="AV33" i="14" s="1"/>
  <c r="AW33" i="14" s="1"/>
  <c r="AX33" i="14" s="1"/>
  <c r="AY33" i="14" s="1"/>
  <c r="AZ33" i="14" s="1"/>
  <c r="BA33" i="14" s="1"/>
  <c r="BB33" i="14" s="1"/>
  <c r="BC33" i="14" s="1"/>
  <c r="BD33" i="14" s="1"/>
  <c r="BE33" i="14" s="1"/>
  <c r="BF33" i="14" s="1"/>
  <c r="BG33" i="14" s="1"/>
  <c r="BH33" i="14" s="1"/>
  <c r="BI33" i="14" s="1"/>
  <c r="BJ33" i="14" s="1"/>
  <c r="BK33" i="14" s="1"/>
  <c r="BL33" i="14" s="1"/>
  <c r="BM33" i="14" s="1"/>
  <c r="BN33" i="14" s="1"/>
  <c r="BO33" i="14" s="1"/>
  <c r="BP33" i="14" s="1"/>
  <c r="BQ33" i="14" s="1"/>
  <c r="BR33" i="14" s="1"/>
  <c r="BS33" i="14" s="1"/>
  <c r="BT33" i="14" s="1"/>
  <c r="BU33" i="14" s="1"/>
  <c r="BV33" i="14" s="1"/>
  <c r="BW33" i="14" s="1"/>
  <c r="BX33" i="14" s="1"/>
  <c r="BY33" i="14" s="1"/>
  <c r="BZ33" i="14" s="1"/>
  <c r="CA33" i="14" s="1"/>
  <c r="CB33" i="14" s="1"/>
  <c r="CC33" i="14" s="1"/>
  <c r="CD33" i="14" s="1"/>
  <c r="CE33" i="14" s="1"/>
  <c r="CF33" i="14" s="1"/>
  <c r="CG33" i="14" s="1"/>
  <c r="CH33" i="14" s="1"/>
  <c r="CI33" i="14" s="1"/>
  <c r="CJ33" i="14" s="1"/>
  <c r="CK33" i="14" s="1"/>
  <c r="CL33" i="14" s="1"/>
  <c r="CM33" i="14" s="1"/>
  <c r="CN33" i="14" s="1"/>
  <c r="CO33" i="14" s="1"/>
  <c r="CP33" i="14" s="1"/>
  <c r="CQ33" i="14" s="1"/>
  <c r="CR33" i="14" s="1"/>
  <c r="CS33" i="14" s="1"/>
  <c r="CT33" i="14" s="1"/>
  <c r="CU33" i="14" s="1"/>
  <c r="CV33" i="14" s="1"/>
  <c r="CW33" i="14" s="1"/>
  <c r="P61" i="6"/>
  <c r="P68" i="6" s="1"/>
  <c r="O71" i="6"/>
  <c r="T40" i="15"/>
  <c r="U40" i="15" s="1"/>
  <c r="R38" i="15"/>
  <c r="S38" i="15" s="1"/>
  <c r="X27" i="15"/>
  <c r="X23" i="15"/>
  <c r="X22" i="15"/>
  <c r="X24" i="15"/>
  <c r="X26" i="15"/>
  <c r="X25" i="15"/>
  <c r="Q49" i="6"/>
  <c r="R49" i="6" s="1"/>
  <c r="N67" i="6"/>
  <c r="N70" i="6"/>
  <c r="Q58" i="6"/>
  <c r="R58" i="6" s="1"/>
  <c r="Q52" i="6"/>
  <c r="Q61" i="6" s="1"/>
  <c r="P20" i="14" s="1"/>
  <c r="P35" i="14" s="1"/>
  <c r="Q35" i="14" s="1"/>
  <c r="R35" i="14" s="1"/>
  <c r="S35" i="14" s="1"/>
  <c r="T35" i="14" s="1"/>
  <c r="U35" i="14" s="1"/>
  <c r="V35" i="14" s="1"/>
  <c r="W35" i="14" s="1"/>
  <c r="X35" i="14" s="1"/>
  <c r="Y35" i="14" s="1"/>
  <c r="Z35" i="14" s="1"/>
  <c r="AA35" i="14" s="1"/>
  <c r="AB35" i="14" s="1"/>
  <c r="AC35" i="14" s="1"/>
  <c r="AD35" i="14" s="1"/>
  <c r="AE35" i="14" s="1"/>
  <c r="AF35" i="14" s="1"/>
  <c r="AG35" i="14" s="1"/>
  <c r="AH35" i="14" s="1"/>
  <c r="AI35" i="14" s="1"/>
  <c r="AJ35" i="14" s="1"/>
  <c r="AK35" i="14" s="1"/>
  <c r="AL35" i="14" s="1"/>
  <c r="AM35" i="14" s="1"/>
  <c r="AN35" i="14" s="1"/>
  <c r="AO35" i="14" s="1"/>
  <c r="AP35" i="14" s="1"/>
  <c r="AQ35" i="14" s="1"/>
  <c r="AR35" i="14" s="1"/>
  <c r="AS35" i="14" s="1"/>
  <c r="AT35" i="14" s="1"/>
  <c r="AU35" i="14" s="1"/>
  <c r="AV35" i="14" s="1"/>
  <c r="AW35" i="14" s="1"/>
  <c r="AX35" i="14" s="1"/>
  <c r="AY35" i="14" s="1"/>
  <c r="AZ35" i="14" s="1"/>
  <c r="BA35" i="14" s="1"/>
  <c r="BB35" i="14" s="1"/>
  <c r="BC35" i="14" s="1"/>
  <c r="BD35" i="14" s="1"/>
  <c r="BE35" i="14" s="1"/>
  <c r="BF35" i="14" s="1"/>
  <c r="BG35" i="14" s="1"/>
  <c r="BH35" i="14" s="1"/>
  <c r="BI35" i="14" s="1"/>
  <c r="BJ35" i="14" s="1"/>
  <c r="BK35" i="14" s="1"/>
  <c r="BL35" i="14" s="1"/>
  <c r="BM35" i="14" s="1"/>
  <c r="BN35" i="14" s="1"/>
  <c r="BO35" i="14" s="1"/>
  <c r="BP35" i="14" s="1"/>
  <c r="BQ35" i="14" s="1"/>
  <c r="BR35" i="14" s="1"/>
  <c r="BS35" i="14" s="1"/>
  <c r="BT35" i="14" s="1"/>
  <c r="BU35" i="14" s="1"/>
  <c r="BV35" i="14" s="1"/>
  <c r="BW35" i="14" s="1"/>
  <c r="BX35" i="14" s="1"/>
  <c r="BY35" i="14" s="1"/>
  <c r="BZ35" i="14" s="1"/>
  <c r="CA35" i="14" s="1"/>
  <c r="CB35" i="14" s="1"/>
  <c r="CC35" i="14" s="1"/>
  <c r="CD35" i="14" s="1"/>
  <c r="CE35" i="14" s="1"/>
  <c r="CF35" i="14" s="1"/>
  <c r="CG35" i="14" s="1"/>
  <c r="CH35" i="14" s="1"/>
  <c r="CI35" i="14" s="1"/>
  <c r="CJ35" i="14" s="1"/>
  <c r="CK35" i="14" s="1"/>
  <c r="CL35" i="14" s="1"/>
  <c r="CM35" i="14" s="1"/>
  <c r="CN35" i="14" s="1"/>
  <c r="CO35" i="14" s="1"/>
  <c r="CP35" i="14" s="1"/>
  <c r="CQ35" i="14" s="1"/>
  <c r="CR35" i="14" s="1"/>
  <c r="CS35" i="14" s="1"/>
  <c r="CT35" i="14" s="1"/>
  <c r="CU35" i="14" s="1"/>
  <c r="CV35" i="14" s="1"/>
  <c r="CW35" i="14" s="1"/>
  <c r="Q53" i="6"/>
  <c r="R53" i="6" s="1"/>
  <c r="S48" i="6"/>
  <c r="T47" i="6"/>
  <c r="S21" i="15"/>
  <c r="U47" i="6"/>
  <c r="AB19" i="6"/>
  <c r="AA35" i="6"/>
  <c r="T42" i="6"/>
  <c r="Y45" i="6"/>
  <c r="X19" i="15" s="1"/>
  <c r="R61" i="6"/>
  <c r="U42" i="6"/>
  <c r="S57" i="6"/>
  <c r="V36" i="6"/>
  <c r="V38" i="6" s="1"/>
  <c r="V39" i="6" s="1"/>
  <c r="W27" i="6"/>
  <c r="X69" i="6"/>
  <c r="Y10" i="6"/>
  <c r="Z9" i="6" s="1"/>
  <c r="Y66" i="6"/>
  <c r="Y43" i="6"/>
  <c r="AB26" i="6"/>
  <c r="AB25" i="6"/>
  <c r="S50" i="6" l="1"/>
  <c r="S51" i="6" s="1"/>
  <c r="S52" i="6" s="1"/>
  <c r="S54" i="6" s="1"/>
  <c r="V34" i="15"/>
  <c r="W34" i="15" s="1"/>
  <c r="X34" i="15" s="1"/>
  <c r="Y34" i="15" s="1"/>
  <c r="V40" i="15"/>
  <c r="W40" i="15" s="1"/>
  <c r="T38" i="15"/>
  <c r="U38" i="15" s="1"/>
  <c r="U35" i="15"/>
  <c r="U36" i="15"/>
  <c r="Y29" i="15"/>
  <c r="Y31" i="15"/>
  <c r="Y28" i="15"/>
  <c r="Y37" i="15"/>
  <c r="Y33" i="15"/>
  <c r="Y30" i="15"/>
  <c r="Y32" i="15"/>
  <c r="O67" i="6"/>
  <c r="O64" i="6"/>
  <c r="P63" i="6"/>
  <c r="P67" i="6" s="1"/>
  <c r="P71" i="6"/>
  <c r="O20" i="14"/>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AL34" i="14" s="1"/>
  <c r="AM34" i="14" s="1"/>
  <c r="AN34" i="14" s="1"/>
  <c r="AO34" i="14" s="1"/>
  <c r="AP34" i="14" s="1"/>
  <c r="AQ34" i="14" s="1"/>
  <c r="AR34" i="14" s="1"/>
  <c r="AS34" i="14" s="1"/>
  <c r="AT34" i="14" s="1"/>
  <c r="AU34" i="14" s="1"/>
  <c r="AV34" i="14" s="1"/>
  <c r="AW34" i="14" s="1"/>
  <c r="AX34" i="14" s="1"/>
  <c r="AY34" i="14" s="1"/>
  <c r="AZ34" i="14" s="1"/>
  <c r="BA34" i="14" s="1"/>
  <c r="BB34" i="14" s="1"/>
  <c r="BC34" i="14" s="1"/>
  <c r="BD34" i="14" s="1"/>
  <c r="BE34" i="14" s="1"/>
  <c r="BF34" i="14" s="1"/>
  <c r="BG34" i="14" s="1"/>
  <c r="BH34" i="14" s="1"/>
  <c r="BI34" i="14" s="1"/>
  <c r="BJ34" i="14" s="1"/>
  <c r="BK34" i="14" s="1"/>
  <c r="BL34" i="14" s="1"/>
  <c r="BM34" i="14" s="1"/>
  <c r="BN34" i="14" s="1"/>
  <c r="BO34" i="14" s="1"/>
  <c r="BP34" i="14" s="1"/>
  <c r="BQ34" i="14" s="1"/>
  <c r="BR34" i="14" s="1"/>
  <c r="BS34" i="14" s="1"/>
  <c r="BT34" i="14" s="1"/>
  <c r="BU34" i="14" s="1"/>
  <c r="BV34" i="14" s="1"/>
  <c r="BW34" i="14" s="1"/>
  <c r="BX34" i="14" s="1"/>
  <c r="BY34" i="14" s="1"/>
  <c r="BZ34" i="14" s="1"/>
  <c r="CA34" i="14" s="1"/>
  <c r="CB34" i="14" s="1"/>
  <c r="CC34" i="14" s="1"/>
  <c r="CD34" i="14" s="1"/>
  <c r="CE34" i="14" s="1"/>
  <c r="CF34" i="14" s="1"/>
  <c r="CG34" i="14" s="1"/>
  <c r="CH34" i="14" s="1"/>
  <c r="CI34" i="14" s="1"/>
  <c r="CJ34" i="14" s="1"/>
  <c r="CK34" i="14" s="1"/>
  <c r="CL34" i="14" s="1"/>
  <c r="CM34" i="14" s="1"/>
  <c r="CN34" i="14" s="1"/>
  <c r="CO34" i="14" s="1"/>
  <c r="CP34" i="14" s="1"/>
  <c r="CQ34" i="14" s="1"/>
  <c r="CR34" i="14" s="1"/>
  <c r="CS34" i="14" s="1"/>
  <c r="CT34" i="14" s="1"/>
  <c r="CU34" i="14" s="1"/>
  <c r="CV34" i="14" s="1"/>
  <c r="CW34" i="14" s="1"/>
  <c r="S39" i="15"/>
  <c r="T39" i="15" s="1"/>
  <c r="Q68" i="6"/>
  <c r="Y26" i="15"/>
  <c r="Y23" i="15"/>
  <c r="Y24" i="15"/>
  <c r="Y27" i="15"/>
  <c r="Y22" i="15"/>
  <c r="Y25" i="15"/>
  <c r="T48" i="6"/>
  <c r="T57" i="6"/>
  <c r="Q71" i="6"/>
  <c r="Q63" i="6"/>
  <c r="Q70" i="6" s="1"/>
  <c r="R54" i="6"/>
  <c r="Q54" i="6"/>
  <c r="Q20" i="14"/>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AL36" i="14" s="1"/>
  <c r="AM36" i="14" s="1"/>
  <c r="AN36" i="14" s="1"/>
  <c r="AO36" i="14" s="1"/>
  <c r="AP36" i="14" s="1"/>
  <c r="AQ36" i="14" s="1"/>
  <c r="AR36" i="14" s="1"/>
  <c r="AS36" i="14" s="1"/>
  <c r="AT36" i="14" s="1"/>
  <c r="AU36" i="14" s="1"/>
  <c r="AV36" i="14" s="1"/>
  <c r="AW36" i="14" s="1"/>
  <c r="AX36" i="14" s="1"/>
  <c r="AY36" i="14" s="1"/>
  <c r="AZ36" i="14" s="1"/>
  <c r="BA36" i="14" s="1"/>
  <c r="BB36" i="14" s="1"/>
  <c r="BC36" i="14" s="1"/>
  <c r="BD36" i="14" s="1"/>
  <c r="BE36" i="14" s="1"/>
  <c r="BF36" i="14" s="1"/>
  <c r="BG36" i="14" s="1"/>
  <c r="BH36" i="14" s="1"/>
  <c r="BI36" i="14" s="1"/>
  <c r="BJ36" i="14" s="1"/>
  <c r="BK36" i="14" s="1"/>
  <c r="BL36" i="14" s="1"/>
  <c r="BM36" i="14" s="1"/>
  <c r="BN36" i="14" s="1"/>
  <c r="BO36" i="14" s="1"/>
  <c r="BP36" i="14" s="1"/>
  <c r="BQ36" i="14" s="1"/>
  <c r="BR36" i="14" s="1"/>
  <c r="BS36" i="14" s="1"/>
  <c r="BT36" i="14" s="1"/>
  <c r="BU36" i="14" s="1"/>
  <c r="BV36" i="14" s="1"/>
  <c r="BW36" i="14" s="1"/>
  <c r="BX36" i="14" s="1"/>
  <c r="BY36" i="14" s="1"/>
  <c r="BZ36" i="14" s="1"/>
  <c r="CA36" i="14" s="1"/>
  <c r="CB36" i="14" s="1"/>
  <c r="CC36" i="14" s="1"/>
  <c r="CD36" i="14" s="1"/>
  <c r="CE36" i="14" s="1"/>
  <c r="CF36" i="14" s="1"/>
  <c r="CG36" i="14" s="1"/>
  <c r="CH36" i="14" s="1"/>
  <c r="CI36" i="14" s="1"/>
  <c r="CJ36" i="14" s="1"/>
  <c r="CK36" i="14" s="1"/>
  <c r="CL36" i="14" s="1"/>
  <c r="CM36" i="14" s="1"/>
  <c r="CN36" i="14" s="1"/>
  <c r="CO36" i="14" s="1"/>
  <c r="CP36" i="14" s="1"/>
  <c r="CQ36" i="14" s="1"/>
  <c r="CR36" i="14" s="1"/>
  <c r="CS36" i="14" s="1"/>
  <c r="CT36" i="14" s="1"/>
  <c r="CU36" i="14" s="1"/>
  <c r="CV36" i="14" s="1"/>
  <c r="CW36" i="14" s="1"/>
  <c r="R63" i="6"/>
  <c r="U57" i="6"/>
  <c r="U48" i="6"/>
  <c r="AC19" i="6"/>
  <c r="AB35" i="6"/>
  <c r="Z45" i="6"/>
  <c r="Y19" i="15" s="1"/>
  <c r="R68" i="6"/>
  <c r="R71" i="6"/>
  <c r="V41" i="6"/>
  <c r="U21" i="15" s="1"/>
  <c r="W36" i="6"/>
  <c r="W38" i="6" s="1"/>
  <c r="W39" i="6" s="1"/>
  <c r="X27" i="6"/>
  <c r="X36" i="6" s="1"/>
  <c r="X38" i="6" s="1"/>
  <c r="Y69" i="6"/>
  <c r="Z66" i="6"/>
  <c r="Z43" i="6"/>
  <c r="Z10" i="6"/>
  <c r="AA9" i="6" s="1"/>
  <c r="AC25" i="6"/>
  <c r="AC26" i="6"/>
  <c r="S53" i="6" l="1"/>
  <c r="S58" i="6"/>
  <c r="S61" i="6"/>
  <c r="R20"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AL37" i="14" s="1"/>
  <c r="AM37" i="14" s="1"/>
  <c r="AN37" i="14" s="1"/>
  <c r="AO37" i="14" s="1"/>
  <c r="AP37" i="14" s="1"/>
  <c r="AQ37" i="14" s="1"/>
  <c r="AR37" i="14" s="1"/>
  <c r="AS37" i="14" s="1"/>
  <c r="AT37" i="14" s="1"/>
  <c r="AU37" i="14" s="1"/>
  <c r="AV37" i="14" s="1"/>
  <c r="AW37" i="14" s="1"/>
  <c r="AX37" i="14" s="1"/>
  <c r="AY37" i="14" s="1"/>
  <c r="AZ37" i="14" s="1"/>
  <c r="BA37" i="14" s="1"/>
  <c r="BB37" i="14" s="1"/>
  <c r="BC37" i="14" s="1"/>
  <c r="BD37" i="14" s="1"/>
  <c r="BE37" i="14" s="1"/>
  <c r="BF37" i="14" s="1"/>
  <c r="BG37" i="14" s="1"/>
  <c r="BH37" i="14" s="1"/>
  <c r="BI37" i="14" s="1"/>
  <c r="BJ37" i="14" s="1"/>
  <c r="BK37" i="14" s="1"/>
  <c r="BL37" i="14" s="1"/>
  <c r="BM37" i="14" s="1"/>
  <c r="BN37" i="14" s="1"/>
  <c r="BO37" i="14" s="1"/>
  <c r="BP37" i="14" s="1"/>
  <c r="BQ37" i="14" s="1"/>
  <c r="BR37" i="14" s="1"/>
  <c r="BS37" i="14" s="1"/>
  <c r="BT37" i="14" s="1"/>
  <c r="BU37" i="14" s="1"/>
  <c r="BV37" i="14" s="1"/>
  <c r="BW37" i="14" s="1"/>
  <c r="BX37" i="14" s="1"/>
  <c r="BY37" i="14" s="1"/>
  <c r="BZ37" i="14" s="1"/>
  <c r="CA37" i="14" s="1"/>
  <c r="CB37" i="14" s="1"/>
  <c r="CC37" i="14" s="1"/>
  <c r="CD37" i="14" s="1"/>
  <c r="CE37" i="14" s="1"/>
  <c r="CF37" i="14" s="1"/>
  <c r="CG37" i="14" s="1"/>
  <c r="CH37" i="14" s="1"/>
  <c r="CI37" i="14" s="1"/>
  <c r="CJ37" i="14" s="1"/>
  <c r="CK37" i="14" s="1"/>
  <c r="CL37" i="14" s="1"/>
  <c r="CM37" i="14" s="1"/>
  <c r="CN37" i="14" s="1"/>
  <c r="CO37" i="14" s="1"/>
  <c r="CP37" i="14" s="1"/>
  <c r="CQ37" i="14" s="1"/>
  <c r="CR37" i="14" s="1"/>
  <c r="CS37" i="14" s="1"/>
  <c r="CT37" i="14" s="1"/>
  <c r="CU37" i="14" s="1"/>
  <c r="CV37" i="14" s="1"/>
  <c r="CW37" i="14" s="1"/>
  <c r="S49" i="6"/>
  <c r="X40" i="15"/>
  <c r="Y40" i="15" s="1"/>
  <c r="V38" i="15"/>
  <c r="W38" i="15" s="1"/>
  <c r="V36" i="15"/>
  <c r="W36" i="15" s="1"/>
  <c r="U39" i="15"/>
  <c r="V35" i="15"/>
  <c r="W35" i="15" s="1"/>
  <c r="Z37" i="15"/>
  <c r="Z34" i="15"/>
  <c r="Z33" i="15"/>
  <c r="Z30" i="15"/>
  <c r="Z31" i="15"/>
  <c r="Z28" i="15"/>
  <c r="Z32" i="15"/>
  <c r="Z29" i="15"/>
  <c r="P70" i="6"/>
  <c r="P64" i="6"/>
  <c r="Q64" i="6" s="1"/>
  <c r="R64" i="6" s="1"/>
  <c r="T50" i="6"/>
  <c r="T51" i="6" s="1"/>
  <c r="T52" i="6" s="1"/>
  <c r="T54" i="6" s="1"/>
  <c r="U50" i="6"/>
  <c r="U51" i="6" s="1"/>
  <c r="U52" i="6" s="1"/>
  <c r="U41" i="15"/>
  <c r="Z25" i="15"/>
  <c r="Z26" i="15"/>
  <c r="Z22" i="15"/>
  <c r="Z23" i="15"/>
  <c r="Z24" i="15"/>
  <c r="Z27" i="15"/>
  <c r="Q67" i="6"/>
  <c r="V47" i="6"/>
  <c r="X39" i="6"/>
  <c r="AD19" i="6"/>
  <c r="AC35" i="6"/>
  <c r="V42" i="6"/>
  <c r="AA45" i="6"/>
  <c r="Z19" i="15" s="1"/>
  <c r="R70" i="6"/>
  <c r="R67" i="6"/>
  <c r="X41" i="6"/>
  <c r="W41" i="6"/>
  <c r="V21" i="15" s="1"/>
  <c r="Y27" i="6"/>
  <c r="AA10" i="6"/>
  <c r="AB9" i="6" s="1"/>
  <c r="AA43" i="6"/>
  <c r="AA66" i="6"/>
  <c r="Z69" i="6"/>
  <c r="AD26" i="6"/>
  <c r="AD25" i="6"/>
  <c r="S63" i="6" l="1"/>
  <c r="S67" i="6" s="1"/>
  <c r="S68" i="6"/>
  <c r="S71" i="6"/>
  <c r="Z40" i="15"/>
  <c r="AA40" i="15" s="1"/>
  <c r="X38" i="15"/>
  <c r="Y38" i="15" s="1"/>
  <c r="Z38" i="15" s="1"/>
  <c r="AA38" i="15" s="1"/>
  <c r="X36" i="15"/>
  <c r="X35" i="15"/>
  <c r="V39" i="15"/>
  <c r="W39" i="15" s="1"/>
  <c r="V41" i="15"/>
  <c r="AA34" i="15"/>
  <c r="AA28" i="15"/>
  <c r="AA30" i="15"/>
  <c r="AA33" i="15"/>
  <c r="AA29" i="15"/>
  <c r="AA31" i="15"/>
  <c r="AA32" i="15"/>
  <c r="AA37" i="15"/>
  <c r="U54" i="6"/>
  <c r="T58" i="6"/>
  <c r="U58" i="6" s="1"/>
  <c r="T53" i="6"/>
  <c r="U53" i="6" s="1"/>
  <c r="T49" i="6"/>
  <c r="U49" i="6" s="1"/>
  <c r="T61" i="6"/>
  <c r="T71" i="6" s="1"/>
  <c r="V42" i="15"/>
  <c r="W42" i="15" s="1"/>
  <c r="U61" i="6"/>
  <c r="T20" i="14" s="1"/>
  <c r="T39" i="14" s="1"/>
  <c r="U39" i="14" s="1"/>
  <c r="V39" i="14" s="1"/>
  <c r="W39" i="14" s="1"/>
  <c r="X39" i="14" s="1"/>
  <c r="Y39" i="14" s="1"/>
  <c r="Z39" i="14" s="1"/>
  <c r="AA39" i="14" s="1"/>
  <c r="AB39" i="14" s="1"/>
  <c r="AC39" i="14" s="1"/>
  <c r="AD39" i="14" s="1"/>
  <c r="AE39" i="14" s="1"/>
  <c r="AF39" i="14" s="1"/>
  <c r="AG39" i="14" s="1"/>
  <c r="AH39" i="14" s="1"/>
  <c r="AI39" i="14" s="1"/>
  <c r="AJ39" i="14" s="1"/>
  <c r="AK39" i="14" s="1"/>
  <c r="AL39" i="14" s="1"/>
  <c r="AM39" i="14" s="1"/>
  <c r="AN39" i="14" s="1"/>
  <c r="AO39" i="14" s="1"/>
  <c r="AP39" i="14" s="1"/>
  <c r="AQ39" i="14" s="1"/>
  <c r="AR39" i="14" s="1"/>
  <c r="AS39" i="14" s="1"/>
  <c r="AT39" i="14" s="1"/>
  <c r="AU39" i="14" s="1"/>
  <c r="AV39" i="14" s="1"/>
  <c r="AW39" i="14" s="1"/>
  <c r="AX39" i="14" s="1"/>
  <c r="AY39" i="14" s="1"/>
  <c r="AZ39" i="14" s="1"/>
  <c r="BA39" i="14" s="1"/>
  <c r="BB39" i="14" s="1"/>
  <c r="BC39" i="14" s="1"/>
  <c r="BD39" i="14" s="1"/>
  <c r="BE39" i="14" s="1"/>
  <c r="BF39" i="14" s="1"/>
  <c r="BG39" i="14" s="1"/>
  <c r="BH39" i="14" s="1"/>
  <c r="BI39" i="14" s="1"/>
  <c r="BJ39" i="14" s="1"/>
  <c r="BK39" i="14" s="1"/>
  <c r="BL39" i="14" s="1"/>
  <c r="BM39" i="14" s="1"/>
  <c r="BN39" i="14" s="1"/>
  <c r="BO39" i="14" s="1"/>
  <c r="BP39" i="14" s="1"/>
  <c r="BQ39" i="14" s="1"/>
  <c r="BR39" i="14" s="1"/>
  <c r="BS39" i="14" s="1"/>
  <c r="BT39" i="14" s="1"/>
  <c r="BU39" i="14" s="1"/>
  <c r="BV39" i="14" s="1"/>
  <c r="BW39" i="14" s="1"/>
  <c r="BX39" i="14" s="1"/>
  <c r="BY39" i="14" s="1"/>
  <c r="BZ39" i="14" s="1"/>
  <c r="CA39" i="14" s="1"/>
  <c r="CB39" i="14" s="1"/>
  <c r="CC39" i="14" s="1"/>
  <c r="CD39" i="14" s="1"/>
  <c r="CE39" i="14" s="1"/>
  <c r="CF39" i="14" s="1"/>
  <c r="CG39" i="14" s="1"/>
  <c r="CH39" i="14" s="1"/>
  <c r="CI39" i="14" s="1"/>
  <c r="CJ39" i="14" s="1"/>
  <c r="CK39" i="14" s="1"/>
  <c r="CL39" i="14" s="1"/>
  <c r="CM39" i="14" s="1"/>
  <c r="CN39" i="14" s="1"/>
  <c r="CO39" i="14" s="1"/>
  <c r="CP39" i="14" s="1"/>
  <c r="CQ39" i="14" s="1"/>
  <c r="CR39" i="14" s="1"/>
  <c r="CS39" i="14" s="1"/>
  <c r="CT39" i="14" s="1"/>
  <c r="CU39" i="14" s="1"/>
  <c r="CV39" i="14" s="1"/>
  <c r="CW39" i="14" s="1"/>
  <c r="AA27" i="15"/>
  <c r="AA24" i="15"/>
  <c r="AA22" i="15"/>
  <c r="AA26" i="15"/>
  <c r="AA25" i="15"/>
  <c r="AA23" i="15"/>
  <c r="X47" i="6"/>
  <c r="W21" i="15"/>
  <c r="V50" i="6"/>
  <c r="V51" i="6" s="1"/>
  <c r="W47" i="6"/>
  <c r="V48" i="6"/>
  <c r="AE19" i="6"/>
  <c r="AD35" i="6"/>
  <c r="W42" i="6"/>
  <c r="V57" i="6"/>
  <c r="AB45" i="6"/>
  <c r="AA19" i="15" s="1"/>
  <c r="Y36" i="6"/>
  <c r="Y38" i="6" s="1"/>
  <c r="Y39" i="6" s="1"/>
  <c r="Z27" i="6"/>
  <c r="Z36" i="6" s="1"/>
  <c r="Z38" i="6" s="1"/>
  <c r="X42" i="6"/>
  <c r="AA69" i="6"/>
  <c r="AB43" i="6"/>
  <c r="AB66" i="6"/>
  <c r="AB10" i="6"/>
  <c r="AC9" i="6" s="1"/>
  <c r="AE26" i="6"/>
  <c r="AE25" i="6"/>
  <c r="S70" i="6" l="1"/>
  <c r="S64" i="6"/>
  <c r="X39" i="15"/>
  <c r="Y39" i="15" s="1"/>
  <c r="Y35" i="15"/>
  <c r="Z35" i="15" s="1"/>
  <c r="W41" i="15"/>
  <c r="X41" i="15" s="1"/>
  <c r="X42" i="15"/>
  <c r="Y42" i="15" s="1"/>
  <c r="Y36" i="15"/>
  <c r="AB29" i="15"/>
  <c r="AB33" i="15"/>
  <c r="AB30" i="15"/>
  <c r="AB28" i="15"/>
  <c r="AB40" i="15"/>
  <c r="AB38" i="15"/>
  <c r="AB37" i="15"/>
  <c r="AB34" i="15"/>
  <c r="AB32" i="15"/>
  <c r="AB31" i="15"/>
  <c r="T68" i="6"/>
  <c r="S20" i="14"/>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AL38" i="14" s="1"/>
  <c r="AM38" i="14" s="1"/>
  <c r="AN38" i="14" s="1"/>
  <c r="AO38" i="14" s="1"/>
  <c r="AP38" i="14" s="1"/>
  <c r="AQ38" i="14" s="1"/>
  <c r="AR38" i="14" s="1"/>
  <c r="AS38" i="14" s="1"/>
  <c r="AT38" i="14" s="1"/>
  <c r="AU38" i="14" s="1"/>
  <c r="AV38" i="14" s="1"/>
  <c r="AW38" i="14" s="1"/>
  <c r="AX38" i="14" s="1"/>
  <c r="AY38" i="14" s="1"/>
  <c r="AZ38" i="14" s="1"/>
  <c r="BA38" i="14" s="1"/>
  <c r="BB38" i="14" s="1"/>
  <c r="BC38" i="14" s="1"/>
  <c r="BD38" i="14" s="1"/>
  <c r="BE38" i="14" s="1"/>
  <c r="BF38" i="14" s="1"/>
  <c r="BG38" i="14" s="1"/>
  <c r="BH38" i="14" s="1"/>
  <c r="BI38" i="14" s="1"/>
  <c r="BJ38" i="14" s="1"/>
  <c r="BK38" i="14" s="1"/>
  <c r="BL38" i="14" s="1"/>
  <c r="BM38" i="14" s="1"/>
  <c r="BN38" i="14" s="1"/>
  <c r="BO38" i="14" s="1"/>
  <c r="BP38" i="14" s="1"/>
  <c r="BQ38" i="14" s="1"/>
  <c r="BR38" i="14" s="1"/>
  <c r="BS38" i="14" s="1"/>
  <c r="BT38" i="14" s="1"/>
  <c r="BU38" i="14" s="1"/>
  <c r="BV38" i="14" s="1"/>
  <c r="BW38" i="14" s="1"/>
  <c r="BX38" i="14" s="1"/>
  <c r="BY38" i="14" s="1"/>
  <c r="BZ38" i="14" s="1"/>
  <c r="CA38" i="14" s="1"/>
  <c r="CB38" i="14" s="1"/>
  <c r="CC38" i="14" s="1"/>
  <c r="CD38" i="14" s="1"/>
  <c r="CE38" i="14" s="1"/>
  <c r="CF38" i="14" s="1"/>
  <c r="CG38" i="14" s="1"/>
  <c r="CH38" i="14" s="1"/>
  <c r="CI38" i="14" s="1"/>
  <c r="CJ38" i="14" s="1"/>
  <c r="CK38" i="14" s="1"/>
  <c r="CL38" i="14" s="1"/>
  <c r="CM38" i="14" s="1"/>
  <c r="CN38" i="14" s="1"/>
  <c r="CO38" i="14" s="1"/>
  <c r="CP38" i="14" s="1"/>
  <c r="CQ38" i="14" s="1"/>
  <c r="CR38" i="14" s="1"/>
  <c r="CS38" i="14" s="1"/>
  <c r="CT38" i="14" s="1"/>
  <c r="CU38" i="14" s="1"/>
  <c r="CV38" i="14" s="1"/>
  <c r="CW38" i="14" s="1"/>
  <c r="U68" i="6"/>
  <c r="U71" i="6"/>
  <c r="U63" i="6"/>
  <c r="U67" i="6" s="1"/>
  <c r="W43" i="15"/>
  <c r="X43" i="15" s="1"/>
  <c r="V49" i="6"/>
  <c r="AB25" i="15"/>
  <c r="AB22" i="15"/>
  <c r="AB26" i="15"/>
  <c r="AB23" i="15"/>
  <c r="AB24" i="15"/>
  <c r="AB27" i="15"/>
  <c r="X48" i="6"/>
  <c r="V53" i="6"/>
  <c r="V52" i="6"/>
  <c r="V54" i="6" s="1"/>
  <c r="W50" i="6"/>
  <c r="W51" i="6" s="1"/>
  <c r="V58" i="6"/>
  <c r="Z39" i="6"/>
  <c r="W48" i="6"/>
  <c r="X57" i="6"/>
  <c r="AF19" i="6"/>
  <c r="AE35" i="6"/>
  <c r="AC45" i="6"/>
  <c r="AB19" i="15" s="1"/>
  <c r="Z41" i="6"/>
  <c r="Y21" i="15" s="1"/>
  <c r="AA27" i="6"/>
  <c r="W57" i="6"/>
  <c r="Y41" i="6"/>
  <c r="X21" i="15" s="1"/>
  <c r="AC10" i="6"/>
  <c r="AD9" i="6" s="1"/>
  <c r="AC66" i="6"/>
  <c r="AC43" i="6"/>
  <c r="AB69" i="6"/>
  <c r="AF25" i="6"/>
  <c r="AF26" i="6"/>
  <c r="X50" i="6" l="1"/>
  <c r="X51" i="6" s="1"/>
  <c r="X52" i="6" s="1"/>
  <c r="AA35" i="15"/>
  <c r="AB35" i="15" s="1"/>
  <c r="AC35" i="15" s="1"/>
  <c r="Y41" i="15"/>
  <c r="Z41" i="15" s="1"/>
  <c r="AA41" i="15" s="1"/>
  <c r="AB41" i="15" s="1"/>
  <c r="Z36" i="15"/>
  <c r="AA36" i="15" s="1"/>
  <c r="Z42" i="15"/>
  <c r="Y43" i="15"/>
  <c r="Z39" i="15"/>
  <c r="Y45" i="15"/>
  <c r="Z45" i="15" s="1"/>
  <c r="AC38" i="15"/>
  <c r="AC40" i="15"/>
  <c r="AC37" i="15"/>
  <c r="AC34" i="15"/>
  <c r="AC31" i="15"/>
  <c r="AC29" i="15"/>
  <c r="AC33" i="15"/>
  <c r="AC32" i="15"/>
  <c r="AC30" i="15"/>
  <c r="AC28" i="15"/>
  <c r="V61" i="6"/>
  <c r="U20" i="14" s="1"/>
  <c r="U40" i="14" s="1"/>
  <c r="V40" i="14" s="1"/>
  <c r="W40" i="14" s="1"/>
  <c r="X40" i="14" s="1"/>
  <c r="Y40" i="14" s="1"/>
  <c r="Z40" i="14" s="1"/>
  <c r="AA40" i="14" s="1"/>
  <c r="AB40" i="14" s="1"/>
  <c r="AC40" i="14" s="1"/>
  <c r="AD40" i="14" s="1"/>
  <c r="AE40" i="14" s="1"/>
  <c r="AF40" i="14" s="1"/>
  <c r="AG40" i="14" s="1"/>
  <c r="AH40" i="14" s="1"/>
  <c r="AI40" i="14" s="1"/>
  <c r="AJ40" i="14" s="1"/>
  <c r="AK40" i="14" s="1"/>
  <c r="AL40" i="14" s="1"/>
  <c r="AM40" i="14" s="1"/>
  <c r="AN40" i="14" s="1"/>
  <c r="AO40" i="14" s="1"/>
  <c r="AP40" i="14" s="1"/>
  <c r="AQ40" i="14" s="1"/>
  <c r="AR40" i="14" s="1"/>
  <c r="AS40" i="14" s="1"/>
  <c r="AT40" i="14" s="1"/>
  <c r="AU40" i="14" s="1"/>
  <c r="AV40" i="14" s="1"/>
  <c r="AW40" i="14" s="1"/>
  <c r="AX40" i="14" s="1"/>
  <c r="AY40" i="14" s="1"/>
  <c r="AZ40" i="14" s="1"/>
  <c r="BA40" i="14" s="1"/>
  <c r="BB40" i="14" s="1"/>
  <c r="BC40" i="14" s="1"/>
  <c r="BD40" i="14" s="1"/>
  <c r="BE40" i="14" s="1"/>
  <c r="BF40" i="14" s="1"/>
  <c r="BG40" i="14" s="1"/>
  <c r="BH40" i="14" s="1"/>
  <c r="BI40" i="14" s="1"/>
  <c r="BJ40" i="14" s="1"/>
  <c r="BK40" i="14" s="1"/>
  <c r="BL40" i="14" s="1"/>
  <c r="BM40" i="14" s="1"/>
  <c r="BN40" i="14" s="1"/>
  <c r="BO40" i="14" s="1"/>
  <c r="BP40" i="14" s="1"/>
  <c r="BQ40" i="14" s="1"/>
  <c r="BR40" i="14" s="1"/>
  <c r="BS40" i="14" s="1"/>
  <c r="BT40" i="14" s="1"/>
  <c r="BU40" i="14" s="1"/>
  <c r="BV40" i="14" s="1"/>
  <c r="BW40" i="14" s="1"/>
  <c r="BX40" i="14" s="1"/>
  <c r="BY40" i="14" s="1"/>
  <c r="BZ40" i="14" s="1"/>
  <c r="CA40" i="14" s="1"/>
  <c r="CB40" i="14" s="1"/>
  <c r="CC40" i="14" s="1"/>
  <c r="CD40" i="14" s="1"/>
  <c r="CE40" i="14" s="1"/>
  <c r="CF40" i="14" s="1"/>
  <c r="CG40" i="14" s="1"/>
  <c r="CH40" i="14" s="1"/>
  <c r="CI40" i="14" s="1"/>
  <c r="CJ40" i="14" s="1"/>
  <c r="CK40" i="14" s="1"/>
  <c r="CL40" i="14" s="1"/>
  <c r="CM40" i="14" s="1"/>
  <c r="CN40" i="14" s="1"/>
  <c r="CO40" i="14" s="1"/>
  <c r="CP40" i="14" s="1"/>
  <c r="CQ40" i="14" s="1"/>
  <c r="CR40" i="14" s="1"/>
  <c r="CS40" i="14" s="1"/>
  <c r="CT40" i="14" s="1"/>
  <c r="CU40" i="14" s="1"/>
  <c r="CV40" i="14" s="1"/>
  <c r="CW40" i="14" s="1"/>
  <c r="U70" i="6"/>
  <c r="X44" i="15"/>
  <c r="Y44" i="15" s="1"/>
  <c r="AC25" i="15"/>
  <c r="AC26" i="15"/>
  <c r="AC22" i="15"/>
  <c r="AC24" i="15"/>
  <c r="AC27" i="15"/>
  <c r="AC23" i="15"/>
  <c r="W49" i="6"/>
  <c r="T62" i="6"/>
  <c r="T63" i="6" s="1"/>
  <c r="T67" i="6" s="1"/>
  <c r="W52" i="6"/>
  <c r="W61" i="6" s="1"/>
  <c r="V20" i="14" s="1"/>
  <c r="V41" i="14" s="1"/>
  <c r="W41" i="14" s="1"/>
  <c r="X41" i="14" s="1"/>
  <c r="Y41" i="14" s="1"/>
  <c r="Z41" i="14" s="1"/>
  <c r="AA41" i="14" s="1"/>
  <c r="AB41" i="14" s="1"/>
  <c r="AC41" i="14" s="1"/>
  <c r="AD41" i="14" s="1"/>
  <c r="AE41" i="14" s="1"/>
  <c r="AF41" i="14" s="1"/>
  <c r="AG41" i="14" s="1"/>
  <c r="AH41" i="14" s="1"/>
  <c r="AI41" i="14" s="1"/>
  <c r="AJ41" i="14" s="1"/>
  <c r="AK41" i="14" s="1"/>
  <c r="AL41" i="14" s="1"/>
  <c r="AM41" i="14" s="1"/>
  <c r="AN41" i="14" s="1"/>
  <c r="AO41" i="14" s="1"/>
  <c r="AP41" i="14" s="1"/>
  <c r="AQ41" i="14" s="1"/>
  <c r="AR41" i="14" s="1"/>
  <c r="AS41" i="14" s="1"/>
  <c r="AT41" i="14" s="1"/>
  <c r="AU41" i="14" s="1"/>
  <c r="AV41" i="14" s="1"/>
  <c r="AW41" i="14" s="1"/>
  <c r="AX41" i="14" s="1"/>
  <c r="AY41" i="14" s="1"/>
  <c r="AZ41" i="14" s="1"/>
  <c r="BA41" i="14" s="1"/>
  <c r="BB41" i="14" s="1"/>
  <c r="BC41" i="14" s="1"/>
  <c r="BD41" i="14" s="1"/>
  <c r="BE41" i="14" s="1"/>
  <c r="BF41" i="14" s="1"/>
  <c r="BG41" i="14" s="1"/>
  <c r="BH41" i="14" s="1"/>
  <c r="BI41" i="14" s="1"/>
  <c r="BJ41" i="14" s="1"/>
  <c r="BK41" i="14" s="1"/>
  <c r="BL41" i="14" s="1"/>
  <c r="BM41" i="14" s="1"/>
  <c r="BN41" i="14" s="1"/>
  <c r="BO41" i="14" s="1"/>
  <c r="BP41" i="14" s="1"/>
  <c r="BQ41" i="14" s="1"/>
  <c r="BR41" i="14" s="1"/>
  <c r="BS41" i="14" s="1"/>
  <c r="BT41" i="14" s="1"/>
  <c r="BU41" i="14" s="1"/>
  <c r="BV41" i="14" s="1"/>
  <c r="BW41" i="14" s="1"/>
  <c r="BX41" i="14" s="1"/>
  <c r="BY41" i="14" s="1"/>
  <c r="BZ41" i="14" s="1"/>
  <c r="CA41" i="14" s="1"/>
  <c r="CB41" i="14" s="1"/>
  <c r="CC41" i="14" s="1"/>
  <c r="CD41" i="14" s="1"/>
  <c r="CE41" i="14" s="1"/>
  <c r="CF41" i="14" s="1"/>
  <c r="CG41" i="14" s="1"/>
  <c r="CH41" i="14" s="1"/>
  <c r="CI41" i="14" s="1"/>
  <c r="CJ41" i="14" s="1"/>
  <c r="CK41" i="14" s="1"/>
  <c r="CL41" i="14" s="1"/>
  <c r="CM41" i="14" s="1"/>
  <c r="CN41" i="14" s="1"/>
  <c r="CO41" i="14" s="1"/>
  <c r="CP41" i="14" s="1"/>
  <c r="CQ41" i="14" s="1"/>
  <c r="CR41" i="14" s="1"/>
  <c r="CS41" i="14" s="1"/>
  <c r="CT41" i="14" s="1"/>
  <c r="CU41" i="14" s="1"/>
  <c r="CV41" i="14" s="1"/>
  <c r="CW41" i="14" s="1"/>
  <c r="W53" i="6"/>
  <c r="W58" i="6"/>
  <c r="Y47" i="6"/>
  <c r="Z47" i="6"/>
  <c r="AG19" i="6"/>
  <c r="AF35" i="6"/>
  <c r="Y42" i="6"/>
  <c r="AD45" i="6"/>
  <c r="AC19" i="15" s="1"/>
  <c r="AB27" i="6"/>
  <c r="AA36" i="6"/>
  <c r="AA38" i="6" s="1"/>
  <c r="AA39" i="6" s="1"/>
  <c r="Z42" i="6"/>
  <c r="AD10" i="6"/>
  <c r="AE9" i="6" s="1"/>
  <c r="AD66" i="6"/>
  <c r="AD43" i="6"/>
  <c r="AC69" i="6"/>
  <c r="AG26" i="6"/>
  <c r="AG25" i="6"/>
  <c r="X58" i="6" l="1"/>
  <c r="X61" i="6"/>
  <c r="X71" i="6" s="1"/>
  <c r="X49" i="6"/>
  <c r="X53" i="6"/>
  <c r="AA45" i="15"/>
  <c r="AB45" i="15" s="1"/>
  <c r="AC45" i="15" s="1"/>
  <c r="Z44" i="15"/>
  <c r="AA44" i="15" s="1"/>
  <c r="AB44" i="15" s="1"/>
  <c r="AC44" i="15" s="1"/>
  <c r="AD44" i="15" s="1"/>
  <c r="AB36" i="15"/>
  <c r="AC36" i="15" s="1"/>
  <c r="AD36" i="15" s="1"/>
  <c r="AA42" i="15"/>
  <c r="AA39" i="15"/>
  <c r="AB39" i="15" s="1"/>
  <c r="AC41" i="15"/>
  <c r="AD41" i="15" s="1"/>
  <c r="Z43" i="15"/>
  <c r="AA43" i="15" s="1"/>
  <c r="AD31" i="15"/>
  <c r="AD35" i="15"/>
  <c r="AD29" i="15"/>
  <c r="AD30" i="15"/>
  <c r="AD38" i="15"/>
  <c r="AD40" i="15"/>
  <c r="AD33" i="15"/>
  <c r="AD28" i="15"/>
  <c r="AD37" i="15"/>
  <c r="AD34" i="15"/>
  <c r="AD32" i="15"/>
  <c r="V68" i="6"/>
  <c r="V71" i="6"/>
  <c r="V63" i="6"/>
  <c r="V70" i="6" s="1"/>
  <c r="Z50" i="6"/>
  <c r="Z51" i="6" s="1"/>
  <c r="AD25" i="15"/>
  <c r="AD22" i="15"/>
  <c r="AD24" i="15"/>
  <c r="AD26" i="15"/>
  <c r="AD27" i="15"/>
  <c r="AD23" i="15"/>
  <c r="T64" i="6"/>
  <c r="U64" i="6" s="1"/>
  <c r="T70" i="6"/>
  <c r="Y50" i="6"/>
  <c r="Y51" i="6" s="1"/>
  <c r="W63" i="6"/>
  <c r="X54" i="6"/>
  <c r="W54" i="6"/>
  <c r="Z48" i="6"/>
  <c r="Y48" i="6"/>
  <c r="Z57" i="6"/>
  <c r="AH19" i="6"/>
  <c r="AG35" i="6"/>
  <c r="AE45" i="6"/>
  <c r="AD19" i="15" s="1"/>
  <c r="AA41" i="6"/>
  <c r="Z21" i="15" s="1"/>
  <c r="AB36" i="6"/>
  <c r="AB38" i="6" s="1"/>
  <c r="AB39" i="6" s="1"/>
  <c r="AC27" i="6"/>
  <c r="W68" i="6"/>
  <c r="W71" i="6"/>
  <c r="Y57" i="6"/>
  <c r="AD69" i="6"/>
  <c r="AE43" i="6"/>
  <c r="AE66" i="6"/>
  <c r="AE10" i="6"/>
  <c r="AF9" i="6" s="1"/>
  <c r="AH26" i="6"/>
  <c r="AH25" i="6"/>
  <c r="X68" i="6" l="1"/>
  <c r="X63" i="6"/>
  <c r="X70" i="6" s="1"/>
  <c r="W20" i="14"/>
  <c r="W42" i="14" s="1"/>
  <c r="X42" i="14" s="1"/>
  <c r="Y42" i="14" s="1"/>
  <c r="Z42" i="14" s="1"/>
  <c r="AA42" i="14" s="1"/>
  <c r="AB42" i="14" s="1"/>
  <c r="AC42" i="14" s="1"/>
  <c r="AD42" i="14" s="1"/>
  <c r="AE42" i="14" s="1"/>
  <c r="AF42" i="14" s="1"/>
  <c r="AG42" i="14" s="1"/>
  <c r="AH42" i="14" s="1"/>
  <c r="AI42" i="14" s="1"/>
  <c r="AJ42" i="14" s="1"/>
  <c r="AK42" i="14" s="1"/>
  <c r="AL42" i="14" s="1"/>
  <c r="AM42" i="14" s="1"/>
  <c r="AN42" i="14" s="1"/>
  <c r="AO42" i="14" s="1"/>
  <c r="AP42" i="14" s="1"/>
  <c r="AQ42" i="14" s="1"/>
  <c r="AR42" i="14" s="1"/>
  <c r="AS42" i="14" s="1"/>
  <c r="AT42" i="14" s="1"/>
  <c r="AU42" i="14" s="1"/>
  <c r="AV42" i="14" s="1"/>
  <c r="AW42" i="14" s="1"/>
  <c r="AX42" i="14" s="1"/>
  <c r="AY42" i="14" s="1"/>
  <c r="AZ42" i="14" s="1"/>
  <c r="BA42" i="14" s="1"/>
  <c r="BB42" i="14" s="1"/>
  <c r="BC42" i="14" s="1"/>
  <c r="BD42" i="14" s="1"/>
  <c r="BE42" i="14" s="1"/>
  <c r="BF42" i="14" s="1"/>
  <c r="BG42" i="14" s="1"/>
  <c r="BH42" i="14" s="1"/>
  <c r="BI42" i="14" s="1"/>
  <c r="BJ42" i="14" s="1"/>
  <c r="BK42" i="14" s="1"/>
  <c r="BL42" i="14" s="1"/>
  <c r="BM42" i="14" s="1"/>
  <c r="BN42" i="14" s="1"/>
  <c r="BO42" i="14" s="1"/>
  <c r="BP42" i="14" s="1"/>
  <c r="BQ42" i="14" s="1"/>
  <c r="BR42" i="14" s="1"/>
  <c r="BS42" i="14" s="1"/>
  <c r="BT42" i="14" s="1"/>
  <c r="BU42" i="14" s="1"/>
  <c r="BV42" i="14" s="1"/>
  <c r="BW42" i="14" s="1"/>
  <c r="BX42" i="14" s="1"/>
  <c r="BY42" i="14" s="1"/>
  <c r="BZ42" i="14" s="1"/>
  <c r="CA42" i="14" s="1"/>
  <c r="CB42" i="14" s="1"/>
  <c r="CC42" i="14" s="1"/>
  <c r="CD42" i="14" s="1"/>
  <c r="CE42" i="14" s="1"/>
  <c r="CF42" i="14" s="1"/>
  <c r="CG42" i="14" s="1"/>
  <c r="CH42" i="14" s="1"/>
  <c r="CI42" i="14" s="1"/>
  <c r="CJ42" i="14" s="1"/>
  <c r="CK42" i="14" s="1"/>
  <c r="CL42" i="14" s="1"/>
  <c r="CM42" i="14" s="1"/>
  <c r="CN42" i="14" s="1"/>
  <c r="CO42" i="14" s="1"/>
  <c r="CP42" i="14" s="1"/>
  <c r="CQ42" i="14" s="1"/>
  <c r="CR42" i="14" s="1"/>
  <c r="CS42" i="14" s="1"/>
  <c r="CT42" i="14" s="1"/>
  <c r="CU42" i="14" s="1"/>
  <c r="CV42" i="14" s="1"/>
  <c r="CW42" i="14" s="1"/>
  <c r="AD45" i="15"/>
  <c r="AE45" i="15" s="1"/>
  <c r="AB42" i="15"/>
  <c r="AC42" i="15" s="1"/>
  <c r="AC39" i="15"/>
  <c r="AD39" i="15" s="1"/>
  <c r="AB43" i="15"/>
  <c r="AC43" i="15" s="1"/>
  <c r="Z46" i="15"/>
  <c r="AA46" i="15" s="1"/>
  <c r="AE44" i="15"/>
  <c r="AE38" i="15"/>
  <c r="AE40" i="15"/>
  <c r="AE41" i="15"/>
  <c r="AE32" i="15"/>
  <c r="AE30" i="15"/>
  <c r="AE34" i="15"/>
  <c r="AE37" i="15"/>
  <c r="AE36" i="15"/>
  <c r="AE29" i="15"/>
  <c r="AE28" i="15"/>
  <c r="AE35" i="15"/>
  <c r="AE33" i="15"/>
  <c r="AE31" i="15"/>
  <c r="V67" i="6"/>
  <c r="V64" i="6"/>
  <c r="W64" i="6" s="1"/>
  <c r="X64" i="6" s="1"/>
  <c r="AE26" i="15"/>
  <c r="AE24" i="15"/>
  <c r="AE23" i="15"/>
  <c r="AE27" i="15"/>
  <c r="AE25" i="15"/>
  <c r="AE22" i="15"/>
  <c r="Y49" i="6"/>
  <c r="Z49" i="6" s="1"/>
  <c r="X67" i="6"/>
  <c r="Y58" i="6"/>
  <c r="Z58" i="6" s="1"/>
  <c r="Y53" i="6"/>
  <c r="Z53" i="6" s="1"/>
  <c r="Y52" i="6"/>
  <c r="Y54" i="6" s="1"/>
  <c r="Z52" i="6"/>
  <c r="Z61" i="6" s="1"/>
  <c r="AA47" i="6"/>
  <c r="AI19" i="6"/>
  <c r="AH35" i="6"/>
  <c r="AA42" i="6"/>
  <c r="AF45" i="6"/>
  <c r="AE19" i="15" s="1"/>
  <c r="AB41" i="6"/>
  <c r="AC36" i="6"/>
  <c r="AC38" i="6" s="1"/>
  <c r="AC39" i="6" s="1"/>
  <c r="AD27" i="6"/>
  <c r="AD36" i="6" s="1"/>
  <c r="AD38" i="6" s="1"/>
  <c r="W70" i="6"/>
  <c r="W67" i="6"/>
  <c r="AF43" i="6"/>
  <c r="AF66" i="6"/>
  <c r="AF10" i="6"/>
  <c r="AG9" i="6" s="1"/>
  <c r="AE69" i="6"/>
  <c r="AI26" i="6"/>
  <c r="AI25" i="6"/>
  <c r="AD43" i="15" l="1"/>
  <c r="AE43" i="15" s="1"/>
  <c r="AD42" i="15"/>
  <c r="AE42" i="15" s="1"/>
  <c r="AF42" i="15" s="1"/>
  <c r="AB46" i="15"/>
  <c r="AC46" i="15" s="1"/>
  <c r="AE39" i="15"/>
  <c r="AF39" i="15" s="1"/>
  <c r="AF31" i="15"/>
  <c r="AF30" i="15"/>
  <c r="AF33" i="15"/>
  <c r="AF28" i="15"/>
  <c r="AF34" i="15"/>
  <c r="AF32" i="15"/>
  <c r="AF35" i="15"/>
  <c r="AF29" i="15"/>
  <c r="AF45" i="15"/>
  <c r="AF44" i="15"/>
  <c r="AF38" i="15"/>
  <c r="AF40" i="15"/>
  <c r="AF41" i="15"/>
  <c r="AF36" i="15"/>
  <c r="AF37" i="15"/>
  <c r="Y61" i="6"/>
  <c r="Y63" i="6" s="1"/>
  <c r="Y64" i="6" s="1"/>
  <c r="AF24" i="15"/>
  <c r="AF23" i="15"/>
  <c r="AF22" i="15"/>
  <c r="AF27" i="15"/>
  <c r="AF26" i="15"/>
  <c r="AF25" i="15"/>
  <c r="Z54" i="6"/>
  <c r="Z71" i="6"/>
  <c r="Y20" i="14"/>
  <c r="AB47" i="6"/>
  <c r="AA21" i="15"/>
  <c r="AA48" i="6"/>
  <c r="AA50" i="6"/>
  <c r="AA51" i="6" s="1"/>
  <c r="AD39" i="6"/>
  <c r="AJ19" i="6"/>
  <c r="AI35" i="6"/>
  <c r="AB42" i="6"/>
  <c r="AG45" i="6"/>
  <c r="AF19" i="15" s="1"/>
  <c r="Z68" i="6"/>
  <c r="AE27" i="6"/>
  <c r="AE36" i="6" s="1"/>
  <c r="AE38" i="6" s="1"/>
  <c r="AA57" i="6"/>
  <c r="AD41" i="6"/>
  <c r="AC21" i="15" s="1"/>
  <c r="AC41" i="6"/>
  <c r="AB21" i="15" s="1"/>
  <c r="AG66" i="6"/>
  <c r="AG43" i="6"/>
  <c r="AG10" i="6"/>
  <c r="AH9" i="6" s="1"/>
  <c r="AF69" i="6"/>
  <c r="AJ25" i="6"/>
  <c r="AJ26" i="6"/>
  <c r="AF43" i="15" l="1"/>
  <c r="AG43" i="15" s="1"/>
  <c r="AD46" i="15"/>
  <c r="AG34" i="15"/>
  <c r="AG39" i="15"/>
  <c r="AG31" i="15"/>
  <c r="AG37" i="15"/>
  <c r="AG30" i="15"/>
  <c r="AG36" i="15"/>
  <c r="AG28" i="15"/>
  <c r="AB48" i="15"/>
  <c r="AC48" i="15" s="1"/>
  <c r="AC49" i="15"/>
  <c r="AD49" i="15" s="1"/>
  <c r="AE49" i="15" s="1"/>
  <c r="AF49" i="15" s="1"/>
  <c r="AA47" i="15"/>
  <c r="AB50" i="6" s="1"/>
  <c r="AB51" i="6" s="1"/>
  <c r="AG29" i="15"/>
  <c r="AG35" i="15"/>
  <c r="AG32" i="15"/>
  <c r="AG45" i="15"/>
  <c r="AG44" i="15"/>
  <c r="AG42" i="15"/>
  <c r="AG38" i="15"/>
  <c r="AG40" i="15"/>
  <c r="AG41" i="15"/>
  <c r="AG33" i="15"/>
  <c r="Y71" i="6"/>
  <c r="X20" i="14"/>
  <c r="X43" i="14" s="1"/>
  <c r="Y43" i="14" s="1"/>
  <c r="Z43" i="14" s="1"/>
  <c r="AA43" i="14" s="1"/>
  <c r="AB43" i="14" s="1"/>
  <c r="AC43" i="14" s="1"/>
  <c r="AD43" i="14" s="1"/>
  <c r="AE43" i="14" s="1"/>
  <c r="AF43" i="14" s="1"/>
  <c r="AG43" i="14" s="1"/>
  <c r="AH43" i="14" s="1"/>
  <c r="AI43" i="14" s="1"/>
  <c r="AJ43" i="14" s="1"/>
  <c r="AK43" i="14" s="1"/>
  <c r="AL43" i="14" s="1"/>
  <c r="AM43" i="14" s="1"/>
  <c r="AN43" i="14" s="1"/>
  <c r="AO43" i="14" s="1"/>
  <c r="AP43" i="14" s="1"/>
  <c r="AQ43" i="14" s="1"/>
  <c r="AR43" i="14" s="1"/>
  <c r="AS43" i="14" s="1"/>
  <c r="AT43" i="14" s="1"/>
  <c r="AU43" i="14" s="1"/>
  <c r="AV43" i="14" s="1"/>
  <c r="AW43" i="14" s="1"/>
  <c r="AX43" i="14" s="1"/>
  <c r="AY43" i="14" s="1"/>
  <c r="AZ43" i="14" s="1"/>
  <c r="BA43" i="14" s="1"/>
  <c r="BB43" i="14" s="1"/>
  <c r="BC43" i="14" s="1"/>
  <c r="BD43" i="14" s="1"/>
  <c r="BE43" i="14" s="1"/>
  <c r="BF43" i="14" s="1"/>
  <c r="BG43" i="14" s="1"/>
  <c r="BH43" i="14" s="1"/>
  <c r="BI43" i="14" s="1"/>
  <c r="BJ43" i="14" s="1"/>
  <c r="BK43" i="14" s="1"/>
  <c r="BL43" i="14" s="1"/>
  <c r="BM43" i="14" s="1"/>
  <c r="BN43" i="14" s="1"/>
  <c r="BO43" i="14" s="1"/>
  <c r="BP43" i="14" s="1"/>
  <c r="BQ43" i="14" s="1"/>
  <c r="BR43" i="14" s="1"/>
  <c r="BS43" i="14" s="1"/>
  <c r="BT43" i="14" s="1"/>
  <c r="BU43" i="14" s="1"/>
  <c r="BV43" i="14" s="1"/>
  <c r="BW43" i="14" s="1"/>
  <c r="BX43" i="14" s="1"/>
  <c r="BY43" i="14" s="1"/>
  <c r="BZ43" i="14" s="1"/>
  <c r="CA43" i="14" s="1"/>
  <c r="CB43" i="14" s="1"/>
  <c r="CC43" i="14" s="1"/>
  <c r="CD43" i="14" s="1"/>
  <c r="CE43" i="14" s="1"/>
  <c r="CF43" i="14" s="1"/>
  <c r="CG43" i="14" s="1"/>
  <c r="CH43" i="14" s="1"/>
  <c r="CI43" i="14" s="1"/>
  <c r="CJ43" i="14" s="1"/>
  <c r="CK43" i="14" s="1"/>
  <c r="CL43" i="14" s="1"/>
  <c r="CM43" i="14" s="1"/>
  <c r="CN43" i="14" s="1"/>
  <c r="CO43" i="14" s="1"/>
  <c r="CP43" i="14" s="1"/>
  <c r="CQ43" i="14" s="1"/>
  <c r="CR43" i="14" s="1"/>
  <c r="CS43" i="14" s="1"/>
  <c r="CT43" i="14" s="1"/>
  <c r="CU43" i="14" s="1"/>
  <c r="CV43" i="14" s="1"/>
  <c r="CW43" i="14" s="1"/>
  <c r="Y70" i="6"/>
  <c r="Y67" i="6"/>
  <c r="Y68" i="6"/>
  <c r="AG26" i="15"/>
  <c r="AG27" i="15"/>
  <c r="AG25" i="15"/>
  <c r="AG22" i="15"/>
  <c r="AG23" i="15"/>
  <c r="AG24" i="15"/>
  <c r="AA49" i="6"/>
  <c r="AA58" i="6"/>
  <c r="AA52" i="6"/>
  <c r="AA54" i="6" s="1"/>
  <c r="AB48" i="6"/>
  <c r="Y44" i="14"/>
  <c r="Z44" i="14" s="1"/>
  <c r="AA44" i="14" s="1"/>
  <c r="AB44" i="14" s="1"/>
  <c r="AC44" i="14" s="1"/>
  <c r="AD44" i="14" s="1"/>
  <c r="AE44" i="14" s="1"/>
  <c r="AF44" i="14" s="1"/>
  <c r="AG44" i="14" s="1"/>
  <c r="AH44" i="14" s="1"/>
  <c r="AI44" i="14" s="1"/>
  <c r="AJ44" i="14" s="1"/>
  <c r="AK44" i="14" s="1"/>
  <c r="AL44" i="14" s="1"/>
  <c r="AM44" i="14" s="1"/>
  <c r="AN44" i="14" s="1"/>
  <c r="AO44" i="14" s="1"/>
  <c r="AP44" i="14" s="1"/>
  <c r="AQ44" i="14" s="1"/>
  <c r="AR44" i="14" s="1"/>
  <c r="AS44" i="14" s="1"/>
  <c r="AT44" i="14" s="1"/>
  <c r="AU44" i="14" s="1"/>
  <c r="AV44" i="14" s="1"/>
  <c r="AW44" i="14" s="1"/>
  <c r="AX44" i="14" s="1"/>
  <c r="AY44" i="14" s="1"/>
  <c r="AZ44" i="14" s="1"/>
  <c r="BA44" i="14" s="1"/>
  <c r="BB44" i="14" s="1"/>
  <c r="BC44" i="14" s="1"/>
  <c r="BD44" i="14" s="1"/>
  <c r="BE44" i="14" s="1"/>
  <c r="BF44" i="14" s="1"/>
  <c r="BG44" i="14" s="1"/>
  <c r="BH44" i="14" s="1"/>
  <c r="BI44" i="14" s="1"/>
  <c r="BJ44" i="14" s="1"/>
  <c r="BK44" i="14" s="1"/>
  <c r="BL44" i="14" s="1"/>
  <c r="BM44" i="14" s="1"/>
  <c r="BN44" i="14" s="1"/>
  <c r="BO44" i="14" s="1"/>
  <c r="BP44" i="14" s="1"/>
  <c r="BQ44" i="14" s="1"/>
  <c r="BR44" i="14" s="1"/>
  <c r="BS44" i="14" s="1"/>
  <c r="BT44" i="14" s="1"/>
  <c r="BU44" i="14" s="1"/>
  <c r="BV44" i="14" s="1"/>
  <c r="BW44" i="14" s="1"/>
  <c r="BX44" i="14" s="1"/>
  <c r="BY44" i="14" s="1"/>
  <c r="BZ44" i="14" s="1"/>
  <c r="CA44" i="14" s="1"/>
  <c r="CB44" i="14" s="1"/>
  <c r="CC44" i="14" s="1"/>
  <c r="CD44" i="14" s="1"/>
  <c r="CE44" i="14" s="1"/>
  <c r="CF44" i="14" s="1"/>
  <c r="CG44" i="14" s="1"/>
  <c r="CH44" i="14" s="1"/>
  <c r="CI44" i="14" s="1"/>
  <c r="CJ44" i="14" s="1"/>
  <c r="CK44" i="14" s="1"/>
  <c r="CL44" i="14" s="1"/>
  <c r="CM44" i="14" s="1"/>
  <c r="CN44" i="14" s="1"/>
  <c r="CO44" i="14" s="1"/>
  <c r="CP44" i="14" s="1"/>
  <c r="CQ44" i="14" s="1"/>
  <c r="CR44" i="14" s="1"/>
  <c r="CS44" i="14" s="1"/>
  <c r="CT44" i="14" s="1"/>
  <c r="CU44" i="14" s="1"/>
  <c r="CV44" i="14" s="1"/>
  <c r="CW44" i="14" s="1"/>
  <c r="AA53" i="6"/>
  <c r="AD47" i="6"/>
  <c r="AC47" i="6"/>
  <c r="AE41" i="6"/>
  <c r="AD21" i="15" s="1"/>
  <c r="AE39" i="6"/>
  <c r="AB57" i="6"/>
  <c r="AK19" i="6"/>
  <c r="AJ35" i="6"/>
  <c r="AC42" i="6"/>
  <c r="AH45" i="6"/>
  <c r="AG19" i="15" s="1"/>
  <c r="AF27" i="6"/>
  <c r="AF36" i="6" s="1"/>
  <c r="AD42" i="6"/>
  <c r="AH66" i="6"/>
  <c r="AH43" i="6"/>
  <c r="AH10" i="6"/>
  <c r="AI9" i="6" s="1"/>
  <c r="AG69" i="6"/>
  <c r="AK25" i="6"/>
  <c r="AK26" i="6"/>
  <c r="AH36" i="15" l="1"/>
  <c r="AG49" i="15"/>
  <c r="AH49" i="15" s="1"/>
  <c r="AE46" i="15"/>
  <c r="AD48" i="15"/>
  <c r="AE48" i="15" s="1"/>
  <c r="AB47" i="15"/>
  <c r="AC50" i="6" s="1"/>
  <c r="AC51" i="6" s="1"/>
  <c r="AD50" i="15"/>
  <c r="AE50" i="15" s="1"/>
  <c r="AF50" i="15" s="1"/>
  <c r="AH35" i="15"/>
  <c r="AH45" i="15"/>
  <c r="AH44" i="15"/>
  <c r="AH42" i="15"/>
  <c r="AH38" i="15"/>
  <c r="AH43" i="15"/>
  <c r="AH40" i="15"/>
  <c r="AH41" i="15"/>
  <c r="AH29" i="15"/>
  <c r="AH31" i="15"/>
  <c r="AH30" i="15"/>
  <c r="AH28" i="15"/>
  <c r="AH32" i="15"/>
  <c r="AH37" i="15"/>
  <c r="AH33" i="15"/>
  <c r="AH39" i="15"/>
  <c r="AH34" i="15"/>
  <c r="AF38" i="6"/>
  <c r="AF41" i="6" s="1"/>
  <c r="AE21" i="15" s="1"/>
  <c r="AH22" i="15"/>
  <c r="AH23" i="15"/>
  <c r="AH24" i="15"/>
  <c r="AH25" i="15"/>
  <c r="AH26" i="15"/>
  <c r="AH27" i="15"/>
  <c r="AB49" i="6"/>
  <c r="AB58" i="6"/>
  <c r="AB52" i="6"/>
  <c r="AB54" i="6" s="1"/>
  <c r="AB53" i="6"/>
  <c r="Z62" i="6"/>
  <c r="Z63" i="6" s="1"/>
  <c r="AD48" i="6"/>
  <c r="AC48" i="6"/>
  <c r="AE47" i="6"/>
  <c r="AC57" i="6"/>
  <c r="AL19" i="6"/>
  <c r="AK35" i="6"/>
  <c r="AE42" i="6"/>
  <c r="AD57" i="6"/>
  <c r="AI45" i="6"/>
  <c r="AH19" i="15" s="1"/>
  <c r="AA61" i="6"/>
  <c r="AG27" i="6"/>
  <c r="AG36" i="6" s="1"/>
  <c r="AH69" i="6"/>
  <c r="AI10" i="6"/>
  <c r="AJ9" i="6" s="1"/>
  <c r="AI66" i="6"/>
  <c r="AI43" i="6"/>
  <c r="AL26" i="6"/>
  <c r="AL25" i="6"/>
  <c r="AF46" i="15" l="1"/>
  <c r="AF48" i="15"/>
  <c r="AC47" i="15"/>
  <c r="AD47" i="15" s="1"/>
  <c r="AE50" i="6" s="1"/>
  <c r="AE51" i="6" s="1"/>
  <c r="AG50" i="15"/>
  <c r="AH50" i="15" s="1"/>
  <c r="AI40" i="15"/>
  <c r="AI43" i="15"/>
  <c r="AI33" i="15"/>
  <c r="AI37" i="15"/>
  <c r="AI32" i="15"/>
  <c r="AI30" i="15"/>
  <c r="AE51" i="15"/>
  <c r="AF51" i="15" s="1"/>
  <c r="AI28" i="15"/>
  <c r="AI31" i="15"/>
  <c r="AI35" i="15"/>
  <c r="AI34" i="15"/>
  <c r="AI29" i="15"/>
  <c r="AI49" i="15"/>
  <c r="AI45" i="15"/>
  <c r="AI44" i="15"/>
  <c r="AI42" i="15"/>
  <c r="AI38" i="15"/>
  <c r="AI39" i="15"/>
  <c r="AI41" i="15"/>
  <c r="AI36" i="15"/>
  <c r="AF39" i="6"/>
  <c r="AF42" i="6" s="1"/>
  <c r="AG38" i="6"/>
  <c r="AG41" i="6" s="1"/>
  <c r="AF21" i="15" s="1"/>
  <c r="AB61" i="6"/>
  <c r="AA20" i="14" s="1"/>
  <c r="AA46" i="14" s="1"/>
  <c r="AB46" i="14" s="1"/>
  <c r="AC46" i="14" s="1"/>
  <c r="AD46" i="14" s="1"/>
  <c r="AE46" i="14" s="1"/>
  <c r="AF46" i="14" s="1"/>
  <c r="AG46" i="14" s="1"/>
  <c r="AH46" i="14" s="1"/>
  <c r="AI46" i="14" s="1"/>
  <c r="AJ46" i="14" s="1"/>
  <c r="AK46" i="14" s="1"/>
  <c r="AL46" i="14" s="1"/>
  <c r="AM46" i="14" s="1"/>
  <c r="AN46" i="14" s="1"/>
  <c r="AO46" i="14" s="1"/>
  <c r="AP46" i="14" s="1"/>
  <c r="AQ46" i="14" s="1"/>
  <c r="AR46" i="14" s="1"/>
  <c r="AS46" i="14" s="1"/>
  <c r="AT46" i="14" s="1"/>
  <c r="AU46" i="14" s="1"/>
  <c r="AV46" i="14" s="1"/>
  <c r="AW46" i="14" s="1"/>
  <c r="AX46" i="14" s="1"/>
  <c r="AY46" i="14" s="1"/>
  <c r="AZ46" i="14" s="1"/>
  <c r="BA46" i="14" s="1"/>
  <c r="BB46" i="14" s="1"/>
  <c r="BC46" i="14" s="1"/>
  <c r="BD46" i="14" s="1"/>
  <c r="BE46" i="14" s="1"/>
  <c r="BF46" i="14" s="1"/>
  <c r="BG46" i="14" s="1"/>
  <c r="BH46" i="14" s="1"/>
  <c r="BI46" i="14" s="1"/>
  <c r="BJ46" i="14" s="1"/>
  <c r="BK46" i="14" s="1"/>
  <c r="BL46" i="14" s="1"/>
  <c r="BM46" i="14" s="1"/>
  <c r="BN46" i="14" s="1"/>
  <c r="BO46" i="14" s="1"/>
  <c r="BP46" i="14" s="1"/>
  <c r="BQ46" i="14" s="1"/>
  <c r="BR46" i="14" s="1"/>
  <c r="BS46" i="14" s="1"/>
  <c r="BT46" i="14" s="1"/>
  <c r="BU46" i="14" s="1"/>
  <c r="BV46" i="14" s="1"/>
  <c r="BW46" i="14" s="1"/>
  <c r="BX46" i="14" s="1"/>
  <c r="BY46" i="14" s="1"/>
  <c r="BZ46" i="14" s="1"/>
  <c r="CA46" i="14" s="1"/>
  <c r="CB46" i="14" s="1"/>
  <c r="CC46" i="14" s="1"/>
  <c r="CD46" i="14" s="1"/>
  <c r="CE46" i="14" s="1"/>
  <c r="CF46" i="14" s="1"/>
  <c r="CG46" i="14" s="1"/>
  <c r="CH46" i="14" s="1"/>
  <c r="CI46" i="14" s="1"/>
  <c r="CJ46" i="14" s="1"/>
  <c r="CK46" i="14" s="1"/>
  <c r="CL46" i="14" s="1"/>
  <c r="CM46" i="14" s="1"/>
  <c r="CN46" i="14" s="1"/>
  <c r="CO46" i="14" s="1"/>
  <c r="CP46" i="14" s="1"/>
  <c r="CQ46" i="14" s="1"/>
  <c r="CR46" i="14" s="1"/>
  <c r="CS46" i="14" s="1"/>
  <c r="CT46" i="14" s="1"/>
  <c r="CU46" i="14" s="1"/>
  <c r="CV46" i="14" s="1"/>
  <c r="CW46" i="14" s="1"/>
  <c r="AI24" i="15"/>
  <c r="AI27" i="15"/>
  <c r="AI22" i="15"/>
  <c r="AI23" i="15"/>
  <c r="AI26" i="15"/>
  <c r="AI25" i="15"/>
  <c r="AC49" i="6"/>
  <c r="AC58" i="6"/>
  <c r="AC52" i="6"/>
  <c r="AC54" i="6" s="1"/>
  <c r="AC53" i="6"/>
  <c r="Z20" i="14"/>
  <c r="Z45" i="14" s="1"/>
  <c r="AA45" i="14" s="1"/>
  <c r="AB45" i="14" s="1"/>
  <c r="AC45" i="14" s="1"/>
  <c r="AD45" i="14" s="1"/>
  <c r="AE45" i="14" s="1"/>
  <c r="AF45" i="14" s="1"/>
  <c r="AG45" i="14" s="1"/>
  <c r="AH45" i="14" s="1"/>
  <c r="AI45" i="14" s="1"/>
  <c r="AJ45" i="14" s="1"/>
  <c r="AK45" i="14" s="1"/>
  <c r="AL45" i="14" s="1"/>
  <c r="AM45" i="14" s="1"/>
  <c r="AN45" i="14" s="1"/>
  <c r="AO45" i="14" s="1"/>
  <c r="AP45" i="14" s="1"/>
  <c r="AQ45" i="14" s="1"/>
  <c r="AR45" i="14" s="1"/>
  <c r="AS45" i="14" s="1"/>
  <c r="AT45" i="14" s="1"/>
  <c r="AU45" i="14" s="1"/>
  <c r="AV45" i="14" s="1"/>
  <c r="AW45" i="14" s="1"/>
  <c r="AX45" i="14" s="1"/>
  <c r="AY45" i="14" s="1"/>
  <c r="AZ45" i="14" s="1"/>
  <c r="BA45" i="14" s="1"/>
  <c r="BB45" i="14" s="1"/>
  <c r="BC45" i="14" s="1"/>
  <c r="BD45" i="14" s="1"/>
  <c r="BE45" i="14" s="1"/>
  <c r="BF45" i="14" s="1"/>
  <c r="BG45" i="14" s="1"/>
  <c r="BH45" i="14" s="1"/>
  <c r="BI45" i="14" s="1"/>
  <c r="BJ45" i="14" s="1"/>
  <c r="BK45" i="14" s="1"/>
  <c r="BL45" i="14" s="1"/>
  <c r="BM45" i="14" s="1"/>
  <c r="BN45" i="14" s="1"/>
  <c r="BO45" i="14" s="1"/>
  <c r="BP45" i="14" s="1"/>
  <c r="BQ45" i="14" s="1"/>
  <c r="BR45" i="14" s="1"/>
  <c r="BS45" i="14" s="1"/>
  <c r="BT45" i="14" s="1"/>
  <c r="BU45" i="14" s="1"/>
  <c r="BV45" i="14" s="1"/>
  <c r="BW45" i="14" s="1"/>
  <c r="BX45" i="14" s="1"/>
  <c r="BY45" i="14" s="1"/>
  <c r="BZ45" i="14" s="1"/>
  <c r="CA45" i="14" s="1"/>
  <c r="CB45" i="14" s="1"/>
  <c r="CC45" i="14" s="1"/>
  <c r="CD45" i="14" s="1"/>
  <c r="CE45" i="14" s="1"/>
  <c r="CF45" i="14" s="1"/>
  <c r="CG45" i="14" s="1"/>
  <c r="CH45" i="14" s="1"/>
  <c r="CI45" i="14" s="1"/>
  <c r="CJ45" i="14" s="1"/>
  <c r="CK45" i="14" s="1"/>
  <c r="CL45" i="14" s="1"/>
  <c r="CM45" i="14" s="1"/>
  <c r="CN45" i="14" s="1"/>
  <c r="CO45" i="14" s="1"/>
  <c r="CP45" i="14" s="1"/>
  <c r="CQ45" i="14" s="1"/>
  <c r="CR45" i="14" s="1"/>
  <c r="CS45" i="14" s="1"/>
  <c r="CT45" i="14" s="1"/>
  <c r="CU45" i="14" s="1"/>
  <c r="CV45" i="14" s="1"/>
  <c r="CW45" i="14" s="1"/>
  <c r="AA63" i="6"/>
  <c r="AA70" i="6" s="1"/>
  <c r="Z64" i="6"/>
  <c r="Z67" i="6"/>
  <c r="Z70" i="6"/>
  <c r="AF47" i="6"/>
  <c r="AE48" i="6"/>
  <c r="AM19" i="6"/>
  <c r="AL35" i="6"/>
  <c r="AE57" i="6"/>
  <c r="AJ45" i="6"/>
  <c r="AI19" i="15" s="1"/>
  <c r="AA68" i="6"/>
  <c r="AA71" i="6"/>
  <c r="AH27" i="6"/>
  <c r="AH36" i="6" s="1"/>
  <c r="AI69" i="6"/>
  <c r="AJ10" i="6"/>
  <c r="AK9" i="6" s="1"/>
  <c r="AJ43" i="6"/>
  <c r="AJ66" i="6"/>
  <c r="AM26" i="6"/>
  <c r="AM25" i="6"/>
  <c r="AG51" i="15" l="1"/>
  <c r="AH51" i="15" s="1"/>
  <c r="AI51" i="15" s="1"/>
  <c r="AJ33" i="15"/>
  <c r="AG46" i="15"/>
  <c r="AD50" i="6"/>
  <c r="AD51" i="6" s="1"/>
  <c r="AD52" i="6" s="1"/>
  <c r="AD61" i="6" s="1"/>
  <c r="AD63" i="6" s="1"/>
  <c r="AD70" i="6" s="1"/>
  <c r="AG48" i="15"/>
  <c r="AI50" i="15"/>
  <c r="AJ50" i="15" s="1"/>
  <c r="AE47" i="15"/>
  <c r="AF47" i="15" s="1"/>
  <c r="AG47" i="15" s="1"/>
  <c r="AJ34" i="15"/>
  <c r="AJ32" i="15"/>
  <c r="AJ39" i="15"/>
  <c r="AF52" i="15"/>
  <c r="AG52" i="15" s="1"/>
  <c r="AJ35" i="15"/>
  <c r="AJ49" i="15"/>
  <c r="AJ44" i="15"/>
  <c r="AJ45" i="15"/>
  <c r="AJ42" i="15"/>
  <c r="AJ38" i="15"/>
  <c r="AJ43" i="15"/>
  <c r="AJ31" i="15"/>
  <c r="AJ30" i="15"/>
  <c r="AJ37" i="15"/>
  <c r="AJ36" i="15"/>
  <c r="AJ40" i="15"/>
  <c r="AJ41" i="15"/>
  <c r="AJ29" i="15"/>
  <c r="AJ28" i="15"/>
  <c r="AB68" i="6"/>
  <c r="AG39" i="6"/>
  <c r="AG42" i="6" s="1"/>
  <c r="AH38" i="6"/>
  <c r="AH41" i="6" s="1"/>
  <c r="AG21" i="15" s="1"/>
  <c r="AB63" i="6"/>
  <c r="AB67" i="6" s="1"/>
  <c r="AB71" i="6"/>
  <c r="AC61" i="6"/>
  <c r="AB20" i="14" s="1"/>
  <c r="AB47" i="14" s="1"/>
  <c r="AC47" i="14" s="1"/>
  <c r="AD47" i="14" s="1"/>
  <c r="AE47" i="14" s="1"/>
  <c r="AF47" i="14" s="1"/>
  <c r="AG47" i="14" s="1"/>
  <c r="AH47" i="14" s="1"/>
  <c r="AI47" i="14" s="1"/>
  <c r="AJ47" i="14" s="1"/>
  <c r="AK47" i="14" s="1"/>
  <c r="AL47" i="14" s="1"/>
  <c r="AM47" i="14" s="1"/>
  <c r="AN47" i="14" s="1"/>
  <c r="AO47" i="14" s="1"/>
  <c r="AP47" i="14" s="1"/>
  <c r="AQ47" i="14" s="1"/>
  <c r="AR47" i="14" s="1"/>
  <c r="AS47" i="14" s="1"/>
  <c r="AT47" i="14" s="1"/>
  <c r="AU47" i="14" s="1"/>
  <c r="AV47" i="14" s="1"/>
  <c r="AW47" i="14" s="1"/>
  <c r="AX47" i="14" s="1"/>
  <c r="AY47" i="14" s="1"/>
  <c r="AZ47" i="14" s="1"/>
  <c r="BA47" i="14" s="1"/>
  <c r="BB47" i="14" s="1"/>
  <c r="BC47" i="14" s="1"/>
  <c r="BD47" i="14" s="1"/>
  <c r="BE47" i="14" s="1"/>
  <c r="BF47" i="14" s="1"/>
  <c r="BG47" i="14" s="1"/>
  <c r="BH47" i="14" s="1"/>
  <c r="BI47" i="14" s="1"/>
  <c r="BJ47" i="14" s="1"/>
  <c r="BK47" i="14" s="1"/>
  <c r="BL47" i="14" s="1"/>
  <c r="BM47" i="14" s="1"/>
  <c r="BN47" i="14" s="1"/>
  <c r="BO47" i="14" s="1"/>
  <c r="BP47" i="14" s="1"/>
  <c r="BQ47" i="14" s="1"/>
  <c r="BR47" i="14" s="1"/>
  <c r="BS47" i="14" s="1"/>
  <c r="BT47" i="14" s="1"/>
  <c r="BU47" i="14" s="1"/>
  <c r="BV47" i="14" s="1"/>
  <c r="BW47" i="14" s="1"/>
  <c r="BX47" i="14" s="1"/>
  <c r="BY47" i="14" s="1"/>
  <c r="BZ47" i="14" s="1"/>
  <c r="CA47" i="14" s="1"/>
  <c r="CB47" i="14" s="1"/>
  <c r="CC47" i="14" s="1"/>
  <c r="CD47" i="14" s="1"/>
  <c r="CE47" i="14" s="1"/>
  <c r="CF47" i="14" s="1"/>
  <c r="CG47" i="14" s="1"/>
  <c r="CH47" i="14" s="1"/>
  <c r="CI47" i="14" s="1"/>
  <c r="CJ47" i="14" s="1"/>
  <c r="CK47" i="14" s="1"/>
  <c r="CL47" i="14" s="1"/>
  <c r="CM47" i="14" s="1"/>
  <c r="CN47" i="14" s="1"/>
  <c r="CO47" i="14" s="1"/>
  <c r="CP47" i="14" s="1"/>
  <c r="CQ47" i="14" s="1"/>
  <c r="CR47" i="14" s="1"/>
  <c r="CS47" i="14" s="1"/>
  <c r="CT47" i="14" s="1"/>
  <c r="CU47" i="14" s="1"/>
  <c r="CV47" i="14" s="1"/>
  <c r="CW47" i="14" s="1"/>
  <c r="AJ25" i="15"/>
  <c r="AJ27" i="15"/>
  <c r="AJ24" i="15"/>
  <c r="AJ22" i="15"/>
  <c r="AJ23" i="15"/>
  <c r="AJ26" i="15"/>
  <c r="AA67" i="6"/>
  <c r="AA64" i="6"/>
  <c r="AE52" i="6"/>
  <c r="AF57" i="6"/>
  <c r="AG47" i="6"/>
  <c r="AF48" i="6"/>
  <c r="AN19" i="6"/>
  <c r="AM35" i="6"/>
  <c r="AK45" i="6"/>
  <c r="AJ19" i="15" s="1"/>
  <c r="AI27" i="6"/>
  <c r="AI36" i="6" s="1"/>
  <c r="AJ69" i="6"/>
  <c r="AK43" i="6"/>
  <c r="AK10" i="6"/>
  <c r="AL9" i="6" s="1"/>
  <c r="AK66" i="6"/>
  <c r="AN25" i="6"/>
  <c r="AN26" i="6"/>
  <c r="AD54" i="6" l="1"/>
  <c r="AC20" i="14"/>
  <c r="AC48" i="14" s="1"/>
  <c r="AD48" i="14" s="1"/>
  <c r="AE48" i="14" s="1"/>
  <c r="AF48" i="14" s="1"/>
  <c r="AG48" i="14" s="1"/>
  <c r="AH48" i="14" s="1"/>
  <c r="AI48" i="14" s="1"/>
  <c r="AJ48" i="14" s="1"/>
  <c r="AK48" i="14" s="1"/>
  <c r="AL48" i="14" s="1"/>
  <c r="AM48" i="14" s="1"/>
  <c r="AN48" i="14" s="1"/>
  <c r="AO48" i="14" s="1"/>
  <c r="AP48" i="14" s="1"/>
  <c r="AQ48" i="14" s="1"/>
  <c r="AR48" i="14" s="1"/>
  <c r="AS48" i="14" s="1"/>
  <c r="AT48" i="14" s="1"/>
  <c r="AU48" i="14" s="1"/>
  <c r="AV48" i="14" s="1"/>
  <c r="AW48" i="14" s="1"/>
  <c r="AX48" i="14" s="1"/>
  <c r="AY48" i="14" s="1"/>
  <c r="AZ48" i="14" s="1"/>
  <c r="BA48" i="14" s="1"/>
  <c r="BB48" i="14" s="1"/>
  <c r="BC48" i="14" s="1"/>
  <c r="BD48" i="14" s="1"/>
  <c r="BE48" i="14" s="1"/>
  <c r="BF48" i="14" s="1"/>
  <c r="BG48" i="14" s="1"/>
  <c r="BH48" i="14" s="1"/>
  <c r="BI48" i="14" s="1"/>
  <c r="BJ48" i="14" s="1"/>
  <c r="BK48" i="14" s="1"/>
  <c r="BL48" i="14" s="1"/>
  <c r="BM48" i="14" s="1"/>
  <c r="BN48" i="14" s="1"/>
  <c r="BO48" i="14" s="1"/>
  <c r="BP48" i="14" s="1"/>
  <c r="BQ48" i="14" s="1"/>
  <c r="BR48" i="14" s="1"/>
  <c r="BS48" i="14" s="1"/>
  <c r="BT48" i="14" s="1"/>
  <c r="BU48" i="14" s="1"/>
  <c r="BV48" i="14" s="1"/>
  <c r="BW48" i="14" s="1"/>
  <c r="BX48" i="14" s="1"/>
  <c r="BY48" i="14" s="1"/>
  <c r="BZ48" i="14" s="1"/>
  <c r="CA48" i="14" s="1"/>
  <c r="CB48" i="14" s="1"/>
  <c r="CC48" i="14" s="1"/>
  <c r="CD48" i="14" s="1"/>
  <c r="CE48" i="14" s="1"/>
  <c r="CF48" i="14" s="1"/>
  <c r="CG48" i="14" s="1"/>
  <c r="CH48" i="14" s="1"/>
  <c r="CI48" i="14" s="1"/>
  <c r="CJ48" i="14" s="1"/>
  <c r="CK48" i="14" s="1"/>
  <c r="CL48" i="14" s="1"/>
  <c r="CM48" i="14" s="1"/>
  <c r="CN48" i="14" s="1"/>
  <c r="CO48" i="14" s="1"/>
  <c r="CP48" i="14" s="1"/>
  <c r="CQ48" i="14" s="1"/>
  <c r="CR48" i="14" s="1"/>
  <c r="CS48" i="14" s="1"/>
  <c r="CT48" i="14" s="1"/>
  <c r="CU48" i="14" s="1"/>
  <c r="CV48" i="14" s="1"/>
  <c r="CW48" i="14" s="1"/>
  <c r="AD71" i="6"/>
  <c r="AD68" i="6"/>
  <c r="AF50" i="6"/>
  <c r="AF51" i="6" s="1"/>
  <c r="AF52" i="6" s="1"/>
  <c r="AF54" i="6" s="1"/>
  <c r="AJ51" i="15"/>
  <c r="AK51" i="15" s="1"/>
  <c r="AE54" i="6"/>
  <c r="AK34" i="15"/>
  <c r="AD49" i="6"/>
  <c r="AE49" i="6" s="1"/>
  <c r="AH46" i="15"/>
  <c r="AD53" i="6"/>
  <c r="AE53" i="6" s="1"/>
  <c r="AH47" i="15"/>
  <c r="AH52" i="15"/>
  <c r="AD58" i="6"/>
  <c r="AE58" i="6" s="1"/>
  <c r="AH48" i="15"/>
  <c r="AI48" i="15" s="1"/>
  <c r="AK31" i="15"/>
  <c r="AK43" i="15"/>
  <c r="AK33" i="15"/>
  <c r="AK39" i="15"/>
  <c r="AK40" i="15"/>
  <c r="AG53" i="15"/>
  <c r="AH53" i="15" s="1"/>
  <c r="AK36" i="15"/>
  <c r="AK28" i="15"/>
  <c r="AK37" i="15"/>
  <c r="AK49" i="15"/>
  <c r="AK50" i="15"/>
  <c r="AK45" i="15"/>
  <c r="AK44" i="15"/>
  <c r="AK38" i="15"/>
  <c r="AK42" i="15"/>
  <c r="AK29" i="15"/>
  <c r="AK30" i="15"/>
  <c r="AK41" i="15"/>
  <c r="AK32" i="15"/>
  <c r="AK35" i="15"/>
  <c r="AB70" i="6"/>
  <c r="AI38" i="6"/>
  <c r="AI41" i="6" s="1"/>
  <c r="AH39" i="6"/>
  <c r="AH42" i="6" s="1"/>
  <c r="AB64" i="6"/>
  <c r="AC63" i="6"/>
  <c r="AC67" i="6" s="1"/>
  <c r="AC71" i="6"/>
  <c r="AC68" i="6"/>
  <c r="AE61" i="6"/>
  <c r="AD20" i="14" s="1"/>
  <c r="AD49" i="14" s="1"/>
  <c r="AE49" i="14" s="1"/>
  <c r="AF49" i="14" s="1"/>
  <c r="AG49" i="14" s="1"/>
  <c r="AH49" i="14" s="1"/>
  <c r="AI49" i="14" s="1"/>
  <c r="AJ49" i="14" s="1"/>
  <c r="AK49" i="14" s="1"/>
  <c r="AL49" i="14" s="1"/>
  <c r="AM49" i="14" s="1"/>
  <c r="AN49" i="14" s="1"/>
  <c r="AO49" i="14" s="1"/>
  <c r="AP49" i="14" s="1"/>
  <c r="AQ49" i="14" s="1"/>
  <c r="AR49" i="14" s="1"/>
  <c r="AS49" i="14" s="1"/>
  <c r="AT49" i="14" s="1"/>
  <c r="AU49" i="14" s="1"/>
  <c r="AV49" i="14" s="1"/>
  <c r="AW49" i="14" s="1"/>
  <c r="AX49" i="14" s="1"/>
  <c r="AY49" i="14" s="1"/>
  <c r="AZ49" i="14" s="1"/>
  <c r="BA49" i="14" s="1"/>
  <c r="BB49" i="14" s="1"/>
  <c r="BC49" i="14" s="1"/>
  <c r="BD49" i="14" s="1"/>
  <c r="BE49" i="14" s="1"/>
  <c r="BF49" i="14" s="1"/>
  <c r="BG49" i="14" s="1"/>
  <c r="BH49" i="14" s="1"/>
  <c r="BI49" i="14" s="1"/>
  <c r="BJ49" i="14" s="1"/>
  <c r="BK49" i="14" s="1"/>
  <c r="BL49" i="14" s="1"/>
  <c r="BM49" i="14" s="1"/>
  <c r="BN49" i="14" s="1"/>
  <c r="BO49" i="14" s="1"/>
  <c r="BP49" i="14" s="1"/>
  <c r="BQ49" i="14" s="1"/>
  <c r="BR49" i="14" s="1"/>
  <c r="BS49" i="14" s="1"/>
  <c r="BT49" i="14" s="1"/>
  <c r="BU49" i="14" s="1"/>
  <c r="BV49" i="14" s="1"/>
  <c r="BW49" i="14" s="1"/>
  <c r="BX49" i="14" s="1"/>
  <c r="BY49" i="14" s="1"/>
  <c r="BZ49" i="14" s="1"/>
  <c r="CA49" i="14" s="1"/>
  <c r="CB49" i="14" s="1"/>
  <c r="CC49" i="14" s="1"/>
  <c r="CD49" i="14" s="1"/>
  <c r="CE49" i="14" s="1"/>
  <c r="CF49" i="14" s="1"/>
  <c r="CG49" i="14" s="1"/>
  <c r="CH49" i="14" s="1"/>
  <c r="CI49" i="14" s="1"/>
  <c r="CJ49" i="14" s="1"/>
  <c r="CK49" i="14" s="1"/>
  <c r="CL49" i="14" s="1"/>
  <c r="CM49" i="14" s="1"/>
  <c r="CN49" i="14" s="1"/>
  <c r="CO49" i="14" s="1"/>
  <c r="CP49" i="14" s="1"/>
  <c r="CQ49" i="14" s="1"/>
  <c r="CR49" i="14" s="1"/>
  <c r="CS49" i="14" s="1"/>
  <c r="CT49" i="14" s="1"/>
  <c r="CU49" i="14" s="1"/>
  <c r="CV49" i="14" s="1"/>
  <c r="CW49" i="14" s="1"/>
  <c r="AK24" i="15"/>
  <c r="AK22" i="15"/>
  <c r="AK26" i="15"/>
  <c r="AK25" i="15"/>
  <c r="AK27" i="15"/>
  <c r="AK23" i="15"/>
  <c r="AG50" i="6"/>
  <c r="AG51" i="6" s="1"/>
  <c r="AD67" i="6"/>
  <c r="AH47" i="6"/>
  <c r="AG48" i="6"/>
  <c r="AO19" i="6"/>
  <c r="AN35" i="6"/>
  <c r="AJ27" i="6"/>
  <c r="AJ36" i="6" s="1"/>
  <c r="AG57" i="6"/>
  <c r="AL45" i="6"/>
  <c r="AK19" i="15" s="1"/>
  <c r="AL10" i="6"/>
  <c r="AM9" i="6" s="1"/>
  <c r="AL43" i="6"/>
  <c r="AL66" i="6"/>
  <c r="AK69" i="6"/>
  <c r="AO26" i="6"/>
  <c r="AO25" i="6"/>
  <c r="AF53" i="6" l="1"/>
  <c r="AG53" i="6" s="1"/>
  <c r="AF49" i="6"/>
  <c r="AG49" i="6" s="1"/>
  <c r="AF58" i="6"/>
  <c r="AG58" i="6" s="1"/>
  <c r="AI53" i="15"/>
  <c r="AJ53" i="15" s="1"/>
  <c r="AI46" i="15"/>
  <c r="AI47" i="15"/>
  <c r="AJ47" i="15" s="1"/>
  <c r="AI52" i="15"/>
  <c r="AJ48" i="15"/>
  <c r="AK48" i="15" s="1"/>
  <c r="AL29" i="15"/>
  <c r="AL51" i="15"/>
  <c r="AL49" i="15"/>
  <c r="AL50" i="15"/>
  <c r="AL44" i="15"/>
  <c r="AL42" i="15"/>
  <c r="AL38" i="15"/>
  <c r="AL28" i="15"/>
  <c r="AL36" i="15"/>
  <c r="AL37" i="15"/>
  <c r="AL32" i="15"/>
  <c r="AL45" i="15"/>
  <c r="AL39" i="15"/>
  <c r="AL40" i="15"/>
  <c r="AL41" i="15"/>
  <c r="AL33" i="15"/>
  <c r="AL31" i="15"/>
  <c r="AL35" i="15"/>
  <c r="AL30" i="15"/>
  <c r="AL43" i="15"/>
  <c r="AL34" i="15"/>
  <c r="AJ38" i="6"/>
  <c r="AJ41" i="6" s="1"/>
  <c r="AI21" i="15" s="1"/>
  <c r="AI39" i="6"/>
  <c r="AC70" i="6"/>
  <c r="AC64" i="6"/>
  <c r="AD64" i="6" s="1"/>
  <c r="AE68" i="6"/>
  <c r="AE71" i="6"/>
  <c r="AF61" i="6"/>
  <c r="AE20" i="14" s="1"/>
  <c r="AE63" i="6"/>
  <c r="AE70" i="6" s="1"/>
  <c r="AL23" i="15"/>
  <c r="AL27" i="15"/>
  <c r="AL24" i="15"/>
  <c r="AL26" i="15"/>
  <c r="AL25" i="15"/>
  <c r="AL22" i="15"/>
  <c r="AG52" i="6"/>
  <c r="AG54" i="6" s="1"/>
  <c r="AH50" i="6"/>
  <c r="AH51" i="6" s="1"/>
  <c r="AI47" i="6"/>
  <c r="AH21" i="15"/>
  <c r="AH48" i="6"/>
  <c r="AP19" i="6"/>
  <c r="AO35" i="6"/>
  <c r="AK27" i="6"/>
  <c r="AL27" i="6" s="1"/>
  <c r="AL36" i="6" s="1"/>
  <c r="AM45" i="6"/>
  <c r="AL19" i="15" s="1"/>
  <c r="AH57" i="6"/>
  <c r="AL69" i="6"/>
  <c r="AM66" i="6"/>
  <c r="AM10" i="6"/>
  <c r="AN9" i="6" s="1"/>
  <c r="AM43" i="6"/>
  <c r="AP25" i="6"/>
  <c r="AP26" i="6"/>
  <c r="AK53" i="15" l="1"/>
  <c r="AL53" i="15" s="1"/>
  <c r="AK47" i="15"/>
  <c r="AL47" i="15" s="1"/>
  <c r="AM47" i="15" s="1"/>
  <c r="AJ46" i="15"/>
  <c r="AL48" i="15"/>
  <c r="AM48" i="15" s="1"/>
  <c r="AJ52" i="15"/>
  <c r="AK52" i="15" s="1"/>
  <c r="AI55" i="15"/>
  <c r="AJ55" i="15" s="1"/>
  <c r="AH54" i="15"/>
  <c r="AI50" i="6" s="1"/>
  <c r="AI51" i="6" s="1"/>
  <c r="AM40" i="15"/>
  <c r="AM34" i="15"/>
  <c r="AM38" i="15"/>
  <c r="AM41" i="15"/>
  <c r="AM43" i="15"/>
  <c r="AM39" i="15"/>
  <c r="AM35" i="15"/>
  <c r="AM32" i="15"/>
  <c r="AM28" i="15"/>
  <c r="AM30" i="15"/>
  <c r="AM31" i="15"/>
  <c r="AM37" i="15"/>
  <c r="AM51" i="15"/>
  <c r="AM49" i="15"/>
  <c r="AM50" i="15"/>
  <c r="AM45" i="15"/>
  <c r="AM44" i="15"/>
  <c r="AM42" i="15"/>
  <c r="AM33" i="15"/>
  <c r="AM36" i="15"/>
  <c r="AM29" i="15"/>
  <c r="AL38" i="6"/>
  <c r="AL41" i="6" s="1"/>
  <c r="AI42" i="6"/>
  <c r="AJ39" i="6"/>
  <c r="AF68" i="6"/>
  <c r="AE67" i="6"/>
  <c r="AE64" i="6"/>
  <c r="AF71" i="6"/>
  <c r="AG61" i="6"/>
  <c r="AF20" i="14" s="1"/>
  <c r="AF51" i="14" s="1"/>
  <c r="AG51" i="14" s="1"/>
  <c r="AH51" i="14" s="1"/>
  <c r="AI51" i="14" s="1"/>
  <c r="AJ51" i="14" s="1"/>
  <c r="AK51" i="14" s="1"/>
  <c r="AL51" i="14" s="1"/>
  <c r="AM51" i="14" s="1"/>
  <c r="AN51" i="14" s="1"/>
  <c r="AO51" i="14" s="1"/>
  <c r="AP51" i="14" s="1"/>
  <c r="AQ51" i="14" s="1"/>
  <c r="AR51" i="14" s="1"/>
  <c r="AS51" i="14" s="1"/>
  <c r="AT51" i="14" s="1"/>
  <c r="AU51" i="14" s="1"/>
  <c r="AV51" i="14" s="1"/>
  <c r="AW51" i="14" s="1"/>
  <c r="AX51" i="14" s="1"/>
  <c r="AY51" i="14" s="1"/>
  <c r="AZ51" i="14" s="1"/>
  <c r="BA51" i="14" s="1"/>
  <c r="BB51" i="14" s="1"/>
  <c r="BC51" i="14" s="1"/>
  <c r="BD51" i="14" s="1"/>
  <c r="BE51" i="14" s="1"/>
  <c r="BF51" i="14" s="1"/>
  <c r="BG51" i="14" s="1"/>
  <c r="BH51" i="14" s="1"/>
  <c r="BI51" i="14" s="1"/>
  <c r="BJ51" i="14" s="1"/>
  <c r="BK51" i="14" s="1"/>
  <c r="BL51" i="14" s="1"/>
  <c r="BM51" i="14" s="1"/>
  <c r="BN51" i="14" s="1"/>
  <c r="BO51" i="14" s="1"/>
  <c r="BP51" i="14" s="1"/>
  <c r="BQ51" i="14" s="1"/>
  <c r="BR51" i="14" s="1"/>
  <c r="BS51" i="14" s="1"/>
  <c r="BT51" i="14" s="1"/>
  <c r="BU51" i="14" s="1"/>
  <c r="BV51" i="14" s="1"/>
  <c r="BW51" i="14" s="1"/>
  <c r="BX51" i="14" s="1"/>
  <c r="BY51" i="14" s="1"/>
  <c r="BZ51" i="14" s="1"/>
  <c r="CA51" i="14" s="1"/>
  <c r="CB51" i="14" s="1"/>
  <c r="CC51" i="14" s="1"/>
  <c r="CD51" i="14" s="1"/>
  <c r="CE51" i="14" s="1"/>
  <c r="CF51" i="14" s="1"/>
  <c r="CG51" i="14" s="1"/>
  <c r="CH51" i="14" s="1"/>
  <c r="CI51" i="14" s="1"/>
  <c r="CJ51" i="14" s="1"/>
  <c r="CK51" i="14" s="1"/>
  <c r="CL51" i="14" s="1"/>
  <c r="CM51" i="14" s="1"/>
  <c r="CN51" i="14" s="1"/>
  <c r="CO51" i="14" s="1"/>
  <c r="CP51" i="14" s="1"/>
  <c r="CQ51" i="14" s="1"/>
  <c r="CR51" i="14" s="1"/>
  <c r="CS51" i="14" s="1"/>
  <c r="CT51" i="14" s="1"/>
  <c r="CU51" i="14" s="1"/>
  <c r="CV51" i="14" s="1"/>
  <c r="CW51" i="14" s="1"/>
  <c r="AM27" i="15"/>
  <c r="AM26" i="15"/>
  <c r="AM25" i="15"/>
  <c r="AM22" i="15"/>
  <c r="AM23" i="15"/>
  <c r="AM24" i="15"/>
  <c r="AH49" i="6"/>
  <c r="AH52" i="6"/>
  <c r="AH54" i="6" s="1"/>
  <c r="AH53" i="6"/>
  <c r="AI48" i="6"/>
  <c r="AE50" i="14"/>
  <c r="AF50" i="14" s="1"/>
  <c r="AG50" i="14" s="1"/>
  <c r="AH50" i="14" s="1"/>
  <c r="AI50" i="14" s="1"/>
  <c r="AJ50" i="14" s="1"/>
  <c r="AK50" i="14" s="1"/>
  <c r="AL50" i="14" s="1"/>
  <c r="AM50" i="14" s="1"/>
  <c r="AN50" i="14" s="1"/>
  <c r="AO50" i="14" s="1"/>
  <c r="AP50" i="14" s="1"/>
  <c r="AQ50" i="14" s="1"/>
  <c r="AR50" i="14" s="1"/>
  <c r="AS50" i="14" s="1"/>
  <c r="AT50" i="14" s="1"/>
  <c r="AU50" i="14" s="1"/>
  <c r="AV50" i="14" s="1"/>
  <c r="AW50" i="14" s="1"/>
  <c r="AX50" i="14" s="1"/>
  <c r="AY50" i="14" s="1"/>
  <c r="AZ50" i="14" s="1"/>
  <c r="BA50" i="14" s="1"/>
  <c r="BB50" i="14" s="1"/>
  <c r="BC50" i="14" s="1"/>
  <c r="BD50" i="14" s="1"/>
  <c r="BE50" i="14" s="1"/>
  <c r="BF50" i="14" s="1"/>
  <c r="BG50" i="14" s="1"/>
  <c r="BH50" i="14" s="1"/>
  <c r="BI50" i="14" s="1"/>
  <c r="BJ50" i="14" s="1"/>
  <c r="BK50" i="14" s="1"/>
  <c r="BL50" i="14" s="1"/>
  <c r="BM50" i="14" s="1"/>
  <c r="BN50" i="14" s="1"/>
  <c r="BO50" i="14" s="1"/>
  <c r="BP50" i="14" s="1"/>
  <c r="BQ50" i="14" s="1"/>
  <c r="BR50" i="14" s="1"/>
  <c r="BS50" i="14" s="1"/>
  <c r="BT50" i="14" s="1"/>
  <c r="BU50" i="14" s="1"/>
  <c r="BV50" i="14" s="1"/>
  <c r="BW50" i="14" s="1"/>
  <c r="BX50" i="14" s="1"/>
  <c r="BY50" i="14" s="1"/>
  <c r="BZ50" i="14" s="1"/>
  <c r="CA50" i="14" s="1"/>
  <c r="CB50" i="14" s="1"/>
  <c r="CC50" i="14" s="1"/>
  <c r="CD50" i="14" s="1"/>
  <c r="CE50" i="14" s="1"/>
  <c r="CF50" i="14" s="1"/>
  <c r="CG50" i="14" s="1"/>
  <c r="CH50" i="14" s="1"/>
  <c r="CI50" i="14" s="1"/>
  <c r="CJ50" i="14" s="1"/>
  <c r="CK50" i="14" s="1"/>
  <c r="CL50" i="14" s="1"/>
  <c r="CM50" i="14" s="1"/>
  <c r="CN50" i="14" s="1"/>
  <c r="CO50" i="14" s="1"/>
  <c r="CP50" i="14" s="1"/>
  <c r="CQ50" i="14" s="1"/>
  <c r="CR50" i="14" s="1"/>
  <c r="CS50" i="14" s="1"/>
  <c r="CT50" i="14" s="1"/>
  <c r="CU50" i="14" s="1"/>
  <c r="CV50" i="14" s="1"/>
  <c r="CW50" i="14" s="1"/>
  <c r="AH58" i="6"/>
  <c r="AJ47" i="6"/>
  <c r="AQ19" i="6"/>
  <c r="AP35" i="6"/>
  <c r="AM27" i="6"/>
  <c r="AM36" i="6" s="1"/>
  <c r="AK36" i="6"/>
  <c r="AI57" i="6"/>
  <c r="AN45" i="6"/>
  <c r="AM19" i="15" s="1"/>
  <c r="AM69" i="6"/>
  <c r="AN66" i="6"/>
  <c r="AN43" i="6"/>
  <c r="AN10" i="6"/>
  <c r="AO9" i="6" s="1"/>
  <c r="AQ25" i="6"/>
  <c r="AQ26" i="6"/>
  <c r="AM53" i="15" l="1"/>
  <c r="AN53" i="15" s="1"/>
  <c r="AI54" i="15"/>
  <c r="AJ50" i="6" s="1"/>
  <c r="AJ51" i="6" s="1"/>
  <c r="AK46" i="15"/>
  <c r="AK55" i="15"/>
  <c r="AL52" i="15"/>
  <c r="AM52" i="15" s="1"/>
  <c r="AN52" i="15" s="1"/>
  <c r="AN31" i="15"/>
  <c r="AN38" i="15"/>
  <c r="AN42" i="15"/>
  <c r="AN35" i="15"/>
  <c r="AN29" i="15"/>
  <c r="AN39" i="15"/>
  <c r="AN36" i="15"/>
  <c r="AN43" i="15"/>
  <c r="AN33" i="15"/>
  <c r="AN37" i="15"/>
  <c r="AN41" i="15"/>
  <c r="AN51" i="15"/>
  <c r="AN49" i="15"/>
  <c r="AN45" i="15"/>
  <c r="AN48" i="15"/>
  <c r="AN47" i="15"/>
  <c r="AN50" i="15"/>
  <c r="AN30" i="15"/>
  <c r="AN28" i="15"/>
  <c r="AN34" i="15"/>
  <c r="AN44" i="15"/>
  <c r="AN32" i="15"/>
  <c r="AN40" i="15"/>
  <c r="AJ42" i="6"/>
  <c r="AK21" i="15"/>
  <c r="AK38" i="6"/>
  <c r="AK39" i="6" s="1"/>
  <c r="AM38" i="6"/>
  <c r="AG68" i="6"/>
  <c r="AH61" i="6"/>
  <c r="AG20" i="14" s="1"/>
  <c r="AG52" i="14" s="1"/>
  <c r="AH52" i="14" s="1"/>
  <c r="AI52" i="14" s="1"/>
  <c r="AJ52" i="14" s="1"/>
  <c r="AK52" i="14" s="1"/>
  <c r="AL52" i="14" s="1"/>
  <c r="AM52" i="14" s="1"/>
  <c r="AN52" i="14" s="1"/>
  <c r="AO52" i="14" s="1"/>
  <c r="AP52" i="14" s="1"/>
  <c r="AQ52" i="14" s="1"/>
  <c r="AR52" i="14" s="1"/>
  <c r="AS52" i="14" s="1"/>
  <c r="AT52" i="14" s="1"/>
  <c r="AU52" i="14" s="1"/>
  <c r="AV52" i="14" s="1"/>
  <c r="AW52" i="14" s="1"/>
  <c r="AX52" i="14" s="1"/>
  <c r="AY52" i="14" s="1"/>
  <c r="AZ52" i="14" s="1"/>
  <c r="BA52" i="14" s="1"/>
  <c r="BB52" i="14" s="1"/>
  <c r="BC52" i="14" s="1"/>
  <c r="BD52" i="14" s="1"/>
  <c r="BE52" i="14" s="1"/>
  <c r="BF52" i="14" s="1"/>
  <c r="BG52" i="14" s="1"/>
  <c r="BH52" i="14" s="1"/>
  <c r="BI52" i="14" s="1"/>
  <c r="BJ52" i="14" s="1"/>
  <c r="BK52" i="14" s="1"/>
  <c r="BL52" i="14" s="1"/>
  <c r="BM52" i="14" s="1"/>
  <c r="BN52" i="14" s="1"/>
  <c r="BO52" i="14" s="1"/>
  <c r="BP52" i="14" s="1"/>
  <c r="BQ52" i="14" s="1"/>
  <c r="BR52" i="14" s="1"/>
  <c r="BS52" i="14" s="1"/>
  <c r="BT52" i="14" s="1"/>
  <c r="BU52" i="14" s="1"/>
  <c r="BV52" i="14" s="1"/>
  <c r="BW52" i="14" s="1"/>
  <c r="BX52" i="14" s="1"/>
  <c r="BY52" i="14" s="1"/>
  <c r="BZ52" i="14" s="1"/>
  <c r="CA52" i="14" s="1"/>
  <c r="CB52" i="14" s="1"/>
  <c r="CC52" i="14" s="1"/>
  <c r="CD52" i="14" s="1"/>
  <c r="CE52" i="14" s="1"/>
  <c r="CF52" i="14" s="1"/>
  <c r="CG52" i="14" s="1"/>
  <c r="CH52" i="14" s="1"/>
  <c r="CI52" i="14" s="1"/>
  <c r="CJ52" i="14" s="1"/>
  <c r="CK52" i="14" s="1"/>
  <c r="CL52" i="14" s="1"/>
  <c r="CM52" i="14" s="1"/>
  <c r="CN52" i="14" s="1"/>
  <c r="CO52" i="14" s="1"/>
  <c r="CP52" i="14" s="1"/>
  <c r="CQ52" i="14" s="1"/>
  <c r="CR52" i="14" s="1"/>
  <c r="CS52" i="14" s="1"/>
  <c r="CT52" i="14" s="1"/>
  <c r="CU52" i="14" s="1"/>
  <c r="CV52" i="14" s="1"/>
  <c r="CW52" i="14" s="1"/>
  <c r="AG71" i="6"/>
  <c r="AG63" i="6"/>
  <c r="AG70" i="6" s="1"/>
  <c r="AN25" i="15"/>
  <c r="AN24" i="15"/>
  <c r="AN22" i="15"/>
  <c r="AN27" i="15"/>
  <c r="AN26" i="15"/>
  <c r="AN23" i="15"/>
  <c r="AI49" i="6"/>
  <c r="AF62" i="6"/>
  <c r="AF63" i="6" s="1"/>
  <c r="AF64" i="6" s="1"/>
  <c r="AI53" i="6"/>
  <c r="AJ48" i="6"/>
  <c r="AI52" i="6"/>
  <c r="AI54" i="6" s="1"/>
  <c r="AI58" i="6"/>
  <c r="AL47" i="6"/>
  <c r="AN27" i="6"/>
  <c r="AN36" i="6" s="1"/>
  <c r="AR19" i="6"/>
  <c r="AQ35" i="6"/>
  <c r="AJ57" i="6"/>
  <c r="AO45" i="6"/>
  <c r="AO43" i="6"/>
  <c r="AO66" i="6"/>
  <c r="AO10" i="6"/>
  <c r="AP9" i="6" s="1"/>
  <c r="AN69" i="6"/>
  <c r="AR25" i="6"/>
  <c r="AR26" i="6"/>
  <c r="AH68" i="6" l="1"/>
  <c r="AL39" i="6"/>
  <c r="AJ54" i="15"/>
  <c r="AL46" i="15"/>
  <c r="AL55" i="15"/>
  <c r="AK57" i="15"/>
  <c r="AL57" i="15" s="1"/>
  <c r="AM57" i="15" s="1"/>
  <c r="AN57" i="15" s="1"/>
  <c r="AN19" i="15"/>
  <c r="AO45" i="15" s="1"/>
  <c r="AM39" i="6"/>
  <c r="AK41" i="6"/>
  <c r="AJ21" i="15" s="1"/>
  <c r="AM41" i="6"/>
  <c r="AM47" i="6" s="1"/>
  <c r="AK42" i="6"/>
  <c r="AN38" i="6"/>
  <c r="AN41" i="6" s="1"/>
  <c r="AG67" i="6"/>
  <c r="AG64" i="6"/>
  <c r="AH71" i="6"/>
  <c r="AI61" i="6"/>
  <c r="AH20" i="14" s="1"/>
  <c r="AH53" i="14" s="1"/>
  <c r="AI53" i="14" s="1"/>
  <c r="AJ53" i="14" s="1"/>
  <c r="AK53" i="14" s="1"/>
  <c r="AL53" i="14" s="1"/>
  <c r="AM53" i="14" s="1"/>
  <c r="AN53" i="14" s="1"/>
  <c r="AO53" i="14" s="1"/>
  <c r="AP53" i="14" s="1"/>
  <c r="AQ53" i="14" s="1"/>
  <c r="AR53" i="14" s="1"/>
  <c r="AS53" i="14" s="1"/>
  <c r="AT53" i="14" s="1"/>
  <c r="AU53" i="14" s="1"/>
  <c r="AV53" i="14" s="1"/>
  <c r="AW53" i="14" s="1"/>
  <c r="AX53" i="14" s="1"/>
  <c r="AY53" i="14" s="1"/>
  <c r="AZ53" i="14" s="1"/>
  <c r="BA53" i="14" s="1"/>
  <c r="BB53" i="14" s="1"/>
  <c r="BC53" i="14" s="1"/>
  <c r="BD53" i="14" s="1"/>
  <c r="BE53" i="14" s="1"/>
  <c r="BF53" i="14" s="1"/>
  <c r="BG53" i="14" s="1"/>
  <c r="BH53" i="14" s="1"/>
  <c r="BI53" i="14" s="1"/>
  <c r="BJ53" i="14" s="1"/>
  <c r="BK53" i="14" s="1"/>
  <c r="BL53" i="14" s="1"/>
  <c r="BM53" i="14" s="1"/>
  <c r="BN53" i="14" s="1"/>
  <c r="BO53" i="14" s="1"/>
  <c r="BP53" i="14" s="1"/>
  <c r="BQ53" i="14" s="1"/>
  <c r="BR53" i="14" s="1"/>
  <c r="BS53" i="14" s="1"/>
  <c r="BT53" i="14" s="1"/>
  <c r="BU53" i="14" s="1"/>
  <c r="BV53" i="14" s="1"/>
  <c r="BW53" i="14" s="1"/>
  <c r="BX53" i="14" s="1"/>
  <c r="BY53" i="14" s="1"/>
  <c r="BZ53" i="14" s="1"/>
  <c r="CA53" i="14" s="1"/>
  <c r="CB53" i="14" s="1"/>
  <c r="CC53" i="14" s="1"/>
  <c r="CD53" i="14" s="1"/>
  <c r="CE53" i="14" s="1"/>
  <c r="CF53" i="14" s="1"/>
  <c r="CG53" i="14" s="1"/>
  <c r="CH53" i="14" s="1"/>
  <c r="CI53" i="14" s="1"/>
  <c r="CJ53" i="14" s="1"/>
  <c r="CK53" i="14" s="1"/>
  <c r="CL53" i="14" s="1"/>
  <c r="CM53" i="14" s="1"/>
  <c r="CN53" i="14" s="1"/>
  <c r="CO53" i="14" s="1"/>
  <c r="CP53" i="14" s="1"/>
  <c r="CQ53" i="14" s="1"/>
  <c r="CR53" i="14" s="1"/>
  <c r="CS53" i="14" s="1"/>
  <c r="CT53" i="14" s="1"/>
  <c r="CU53" i="14" s="1"/>
  <c r="CV53" i="14" s="1"/>
  <c r="CW53" i="14" s="1"/>
  <c r="AH63" i="6"/>
  <c r="AH67" i="6" s="1"/>
  <c r="AJ49" i="6"/>
  <c r="AF70" i="6"/>
  <c r="AF67" i="6"/>
  <c r="AJ52" i="6"/>
  <c r="AJ54" i="6" s="1"/>
  <c r="AL57" i="6"/>
  <c r="AJ58" i="6"/>
  <c r="AJ53" i="6"/>
  <c r="AL48" i="6"/>
  <c r="AO27" i="6"/>
  <c r="AP27" i="6" s="1"/>
  <c r="AS19" i="6"/>
  <c r="AR35" i="6"/>
  <c r="AP45" i="6"/>
  <c r="AO69" i="6"/>
  <c r="AP43" i="6"/>
  <c r="AP66" i="6"/>
  <c r="AP10" i="6"/>
  <c r="AQ9" i="6" s="1"/>
  <c r="AS25" i="6"/>
  <c r="AS26" i="6"/>
  <c r="AK47" i="6" l="1"/>
  <c r="AK57" i="6" s="1"/>
  <c r="AK54" i="15"/>
  <c r="AL54" i="15" s="1"/>
  <c r="AM54" i="15" s="1"/>
  <c r="AN54" i="15" s="1"/>
  <c r="AO54" i="15" s="1"/>
  <c r="AM46" i="15"/>
  <c r="AN46" i="15" s="1"/>
  <c r="AM55" i="15"/>
  <c r="AN55" i="15" s="1"/>
  <c r="AO55" i="15" s="1"/>
  <c r="AM42" i="6"/>
  <c r="AL42" i="6"/>
  <c r="AO23" i="15"/>
  <c r="AO34" i="15"/>
  <c r="AO22" i="15"/>
  <c r="AO33" i="15"/>
  <c r="AO26" i="15"/>
  <c r="AO32" i="15"/>
  <c r="AO40" i="15"/>
  <c r="AO25" i="15"/>
  <c r="AO41" i="15"/>
  <c r="AO43" i="15"/>
  <c r="AO27" i="15"/>
  <c r="AO30" i="15"/>
  <c r="AO24" i="15"/>
  <c r="AO29" i="15"/>
  <c r="AO36" i="15"/>
  <c r="AO37" i="15"/>
  <c r="AO28" i="15"/>
  <c r="AJ56" i="15"/>
  <c r="AK56" i="15" s="1"/>
  <c r="AO57" i="15"/>
  <c r="AO51" i="15"/>
  <c r="AO53" i="15"/>
  <c r="AO49" i="15"/>
  <c r="AO52" i="15"/>
  <c r="AO48" i="15"/>
  <c r="AO47" i="15"/>
  <c r="AO50" i="15"/>
  <c r="AO35" i="15"/>
  <c r="AO42" i="15"/>
  <c r="AO38" i="15"/>
  <c r="AO31" i="15"/>
  <c r="AO39" i="15"/>
  <c r="AO44" i="15"/>
  <c r="AO19" i="15"/>
  <c r="AP41" i="15" s="1"/>
  <c r="AL21" i="15"/>
  <c r="AN39" i="6"/>
  <c r="AI71" i="6"/>
  <c r="AI68" i="6"/>
  <c r="AI63" i="6"/>
  <c r="AI70" i="6" s="1"/>
  <c r="AH70" i="6"/>
  <c r="AH64" i="6"/>
  <c r="AP23" i="15"/>
  <c r="AJ61" i="6"/>
  <c r="AI20" i="14" s="1"/>
  <c r="AI54" i="14" s="1"/>
  <c r="AJ54" i="14" s="1"/>
  <c r="AK54" i="14" s="1"/>
  <c r="AL54" i="14" s="1"/>
  <c r="AM54" i="14" s="1"/>
  <c r="AN54" i="14" s="1"/>
  <c r="AO54" i="14" s="1"/>
  <c r="AP54" i="14" s="1"/>
  <c r="AQ54" i="14" s="1"/>
  <c r="AR54" i="14" s="1"/>
  <c r="AS54" i="14" s="1"/>
  <c r="AT54" i="14" s="1"/>
  <c r="AU54" i="14" s="1"/>
  <c r="AV54" i="14" s="1"/>
  <c r="AW54" i="14" s="1"/>
  <c r="AX54" i="14" s="1"/>
  <c r="AY54" i="14" s="1"/>
  <c r="AZ54" i="14" s="1"/>
  <c r="BA54" i="14" s="1"/>
  <c r="BB54" i="14" s="1"/>
  <c r="BC54" i="14" s="1"/>
  <c r="BD54" i="14" s="1"/>
  <c r="BE54" i="14" s="1"/>
  <c r="BF54" i="14" s="1"/>
  <c r="BG54" i="14" s="1"/>
  <c r="BH54" i="14" s="1"/>
  <c r="BI54" i="14" s="1"/>
  <c r="BJ54" i="14" s="1"/>
  <c r="BK54" i="14" s="1"/>
  <c r="BL54" i="14" s="1"/>
  <c r="BM54" i="14" s="1"/>
  <c r="BN54" i="14" s="1"/>
  <c r="BO54" i="14" s="1"/>
  <c r="BP54" i="14" s="1"/>
  <c r="BQ54" i="14" s="1"/>
  <c r="BR54" i="14" s="1"/>
  <c r="BS54" i="14" s="1"/>
  <c r="BT54" i="14" s="1"/>
  <c r="BU54" i="14" s="1"/>
  <c r="BV54" i="14" s="1"/>
  <c r="BW54" i="14" s="1"/>
  <c r="BX54" i="14" s="1"/>
  <c r="BY54" i="14" s="1"/>
  <c r="BZ54" i="14" s="1"/>
  <c r="CA54" i="14" s="1"/>
  <c r="CB54" i="14" s="1"/>
  <c r="CC54" i="14" s="1"/>
  <c r="CD54" i="14" s="1"/>
  <c r="CE54" i="14" s="1"/>
  <c r="CF54" i="14" s="1"/>
  <c r="CG54" i="14" s="1"/>
  <c r="CH54" i="14" s="1"/>
  <c r="CI54" i="14" s="1"/>
  <c r="CJ54" i="14" s="1"/>
  <c r="CK54" i="14" s="1"/>
  <c r="CL54" i="14" s="1"/>
  <c r="CM54" i="14" s="1"/>
  <c r="CN54" i="14" s="1"/>
  <c r="CO54" i="14" s="1"/>
  <c r="CP54" i="14" s="1"/>
  <c r="CQ54" i="14" s="1"/>
  <c r="CR54" i="14" s="1"/>
  <c r="CS54" i="14" s="1"/>
  <c r="CT54" i="14" s="1"/>
  <c r="CU54" i="14" s="1"/>
  <c r="CV54" i="14" s="1"/>
  <c r="CW54" i="14" s="1"/>
  <c r="AN47" i="6"/>
  <c r="AM21" i="15"/>
  <c r="AM57" i="6"/>
  <c r="AM48" i="6"/>
  <c r="AO36" i="6"/>
  <c r="AT19" i="6"/>
  <c r="AS35" i="6"/>
  <c r="AQ45" i="6"/>
  <c r="AP36" i="6"/>
  <c r="AQ27" i="6"/>
  <c r="AQ36" i="6" s="1"/>
  <c r="AQ10" i="6"/>
  <c r="AR9" i="6" s="1"/>
  <c r="AQ43" i="6"/>
  <c r="AQ66" i="6"/>
  <c r="AP69" i="6"/>
  <c r="AT25" i="6"/>
  <c r="AT26" i="6"/>
  <c r="AP42" i="15" l="1"/>
  <c r="AP24" i="15"/>
  <c r="AP35" i="15"/>
  <c r="AL50" i="6"/>
  <c r="AL51" i="6" s="1"/>
  <c r="AL52" i="6" s="1"/>
  <c r="AL61" i="6" s="1"/>
  <c r="AK20" i="14" s="1"/>
  <c r="AP25" i="15"/>
  <c r="AP26" i="15"/>
  <c r="AP27" i="15"/>
  <c r="AK50" i="6"/>
  <c r="AK51" i="6" s="1"/>
  <c r="AK52" i="6" s="1"/>
  <c r="AK54" i="6" s="1"/>
  <c r="AK48" i="6"/>
  <c r="AO46" i="15"/>
  <c r="AP46" i="15" s="1"/>
  <c r="AL56" i="15"/>
  <c r="AM56" i="15" s="1"/>
  <c r="AP50" i="15"/>
  <c r="AP37" i="15"/>
  <c r="AP31" i="15"/>
  <c r="AP34" i="15"/>
  <c r="AP22" i="15"/>
  <c r="AP38" i="15"/>
  <c r="AP32" i="15"/>
  <c r="AP29" i="15"/>
  <c r="AP33" i="15"/>
  <c r="AP44" i="15"/>
  <c r="AP30" i="15"/>
  <c r="AP43" i="15"/>
  <c r="AP45" i="15"/>
  <c r="AL58" i="15"/>
  <c r="AM58" i="15" s="1"/>
  <c r="AN58" i="15" s="1"/>
  <c r="AO58" i="15" s="1"/>
  <c r="AM59" i="15"/>
  <c r="AN59" i="15" s="1"/>
  <c r="AP40" i="15"/>
  <c r="AP57" i="15"/>
  <c r="AP55" i="15"/>
  <c r="AP54" i="15"/>
  <c r="AP51" i="15"/>
  <c r="AP53" i="15"/>
  <c r="AP49" i="15"/>
  <c r="AP39" i="15"/>
  <c r="AP48" i="15"/>
  <c r="AP52" i="15"/>
  <c r="AP47" i="15"/>
  <c r="AP36" i="15"/>
  <c r="AP28" i="15"/>
  <c r="AI67" i="6"/>
  <c r="AP19" i="15"/>
  <c r="AQ29" i="15" s="1"/>
  <c r="AQ55" i="6"/>
  <c r="AP38" i="6"/>
  <c r="AP41" i="6" s="1"/>
  <c r="AN42" i="6"/>
  <c r="AQ38" i="6"/>
  <c r="AQ41" i="6" s="1"/>
  <c r="AO38" i="6"/>
  <c r="AO41" i="6" s="1"/>
  <c r="AI64" i="6"/>
  <c r="AJ68" i="6"/>
  <c r="AJ63" i="6"/>
  <c r="AJ71" i="6"/>
  <c r="AN48" i="6"/>
  <c r="AU19" i="6"/>
  <c r="AT35" i="6"/>
  <c r="AR45" i="6"/>
  <c r="AR27" i="6"/>
  <c r="AR36" i="6" s="1"/>
  <c r="AN57" i="6"/>
  <c r="AR10" i="6"/>
  <c r="AS9" i="6" s="1"/>
  <c r="AR66" i="6"/>
  <c r="AR43" i="6"/>
  <c r="AQ69" i="6"/>
  <c r="AU26" i="6"/>
  <c r="AU25" i="6"/>
  <c r="AL68" i="6" l="1"/>
  <c r="AL71" i="6"/>
  <c r="AQ48" i="15"/>
  <c r="AK49" i="6"/>
  <c r="AL49" i="6" s="1"/>
  <c r="AK58" i="6"/>
  <c r="AL58" i="6" s="1"/>
  <c r="AK53" i="6"/>
  <c r="AL53" i="6" s="1"/>
  <c r="AM50" i="6"/>
  <c r="AM51" i="6" s="1"/>
  <c r="AM52" i="6" s="1"/>
  <c r="AM61" i="6" s="1"/>
  <c r="AM63" i="6" s="1"/>
  <c r="AM67" i="6" s="1"/>
  <c r="AP58" i="15"/>
  <c r="AO59" i="15"/>
  <c r="AP59" i="15" s="1"/>
  <c r="AQ59" i="15" s="1"/>
  <c r="AN56" i="15"/>
  <c r="AO56" i="15" s="1"/>
  <c r="AQ24" i="15"/>
  <c r="AQ25" i="15"/>
  <c r="AQ26" i="15"/>
  <c r="AN50" i="6"/>
  <c r="AN51" i="6" s="1"/>
  <c r="AN52" i="6" s="1"/>
  <c r="AQ40" i="15"/>
  <c r="AQ50" i="15"/>
  <c r="AQ34" i="15"/>
  <c r="AQ47" i="15"/>
  <c r="AQ35" i="15"/>
  <c r="AQ22" i="15"/>
  <c r="AQ37" i="15"/>
  <c r="AQ31" i="15"/>
  <c r="AQ57" i="15"/>
  <c r="AQ58" i="15"/>
  <c r="AQ55" i="15"/>
  <c r="AQ51" i="15"/>
  <c r="AQ54" i="15"/>
  <c r="AQ53" i="15"/>
  <c r="AQ52" i="15"/>
  <c r="AQ49" i="15"/>
  <c r="AQ39" i="15"/>
  <c r="AQ30" i="15"/>
  <c r="AQ43" i="15"/>
  <c r="AQ42" i="15"/>
  <c r="AQ46" i="15"/>
  <c r="AQ28" i="15"/>
  <c r="AQ33" i="15"/>
  <c r="AQ44" i="15"/>
  <c r="AQ32" i="15"/>
  <c r="AQ27" i="15"/>
  <c r="AQ23" i="15"/>
  <c r="AQ36" i="15"/>
  <c r="AQ38" i="15"/>
  <c r="AQ45" i="15"/>
  <c r="AQ41" i="15"/>
  <c r="AQ19" i="15"/>
  <c r="AP39" i="6"/>
  <c r="AQ39" i="6"/>
  <c r="AO39" i="6"/>
  <c r="AN21" i="15"/>
  <c r="AO21" i="15"/>
  <c r="AR38" i="6"/>
  <c r="AR39" i="6" s="1"/>
  <c r="AJ64" i="6"/>
  <c r="AL54" i="6"/>
  <c r="AJ70" i="6"/>
  <c r="AJ67" i="6"/>
  <c r="AK61" i="6"/>
  <c r="AK68" i="6" s="1"/>
  <c r="AQ47" i="6"/>
  <c r="AP21" i="15"/>
  <c r="AK56" i="14"/>
  <c r="AL56" i="14" s="1"/>
  <c r="AM56" i="14" s="1"/>
  <c r="AN56" i="14" s="1"/>
  <c r="AO56" i="14" s="1"/>
  <c r="AP56" i="14" s="1"/>
  <c r="AQ56" i="14" s="1"/>
  <c r="AR56" i="14" s="1"/>
  <c r="AS56" i="14" s="1"/>
  <c r="AT56" i="14" s="1"/>
  <c r="AU56" i="14" s="1"/>
  <c r="AV56" i="14" s="1"/>
  <c r="AW56" i="14" s="1"/>
  <c r="AX56" i="14" s="1"/>
  <c r="AY56" i="14" s="1"/>
  <c r="AZ56" i="14" s="1"/>
  <c r="BA56" i="14" s="1"/>
  <c r="BB56" i="14" s="1"/>
  <c r="BC56" i="14" s="1"/>
  <c r="BD56" i="14" s="1"/>
  <c r="BE56" i="14" s="1"/>
  <c r="BF56" i="14" s="1"/>
  <c r="BG56" i="14" s="1"/>
  <c r="BH56" i="14" s="1"/>
  <c r="BI56" i="14" s="1"/>
  <c r="BJ56" i="14" s="1"/>
  <c r="BK56" i="14" s="1"/>
  <c r="BL56" i="14" s="1"/>
  <c r="BM56" i="14" s="1"/>
  <c r="BN56" i="14" s="1"/>
  <c r="BO56" i="14" s="1"/>
  <c r="BP56" i="14" s="1"/>
  <c r="BQ56" i="14" s="1"/>
  <c r="BR56" i="14" s="1"/>
  <c r="BS56" i="14" s="1"/>
  <c r="BT56" i="14" s="1"/>
  <c r="BU56" i="14" s="1"/>
  <c r="BV56" i="14" s="1"/>
  <c r="BW56" i="14" s="1"/>
  <c r="BX56" i="14" s="1"/>
  <c r="BY56" i="14" s="1"/>
  <c r="BZ56" i="14" s="1"/>
  <c r="CA56" i="14" s="1"/>
  <c r="CB56" i="14" s="1"/>
  <c r="CC56" i="14" s="1"/>
  <c r="CD56" i="14" s="1"/>
  <c r="CE56" i="14" s="1"/>
  <c r="CF56" i="14" s="1"/>
  <c r="CG56" i="14" s="1"/>
  <c r="CH56" i="14" s="1"/>
  <c r="CI56" i="14" s="1"/>
  <c r="CJ56" i="14" s="1"/>
  <c r="CK56" i="14" s="1"/>
  <c r="CL56" i="14" s="1"/>
  <c r="CM56" i="14" s="1"/>
  <c r="CN56" i="14" s="1"/>
  <c r="CO56" i="14" s="1"/>
  <c r="CP56" i="14" s="1"/>
  <c r="CQ56" i="14" s="1"/>
  <c r="CR56" i="14" s="1"/>
  <c r="CS56" i="14" s="1"/>
  <c r="CT56" i="14" s="1"/>
  <c r="CU56" i="14" s="1"/>
  <c r="CV56" i="14" s="1"/>
  <c r="CW56" i="14" s="1"/>
  <c r="AO47" i="6"/>
  <c r="AP47" i="6"/>
  <c r="AV19" i="6"/>
  <c r="AU35" i="6"/>
  <c r="AS45" i="6"/>
  <c r="AS27" i="6"/>
  <c r="AS36" i="6" s="1"/>
  <c r="AS66" i="6"/>
  <c r="AS43" i="6"/>
  <c r="AS10" i="6"/>
  <c r="AT9" i="6" s="1"/>
  <c r="AR69" i="6"/>
  <c r="AV26" i="6"/>
  <c r="AV25" i="6"/>
  <c r="AR23" i="15" l="1"/>
  <c r="AM58" i="6"/>
  <c r="AN58" i="6" s="1"/>
  <c r="AM49" i="6"/>
  <c r="AN49" i="6" s="1"/>
  <c r="AM70" i="6"/>
  <c r="AN54" i="6"/>
  <c r="AM71" i="6"/>
  <c r="AL20" i="14"/>
  <c r="AL57" i="14" s="1"/>
  <c r="AM57" i="14" s="1"/>
  <c r="AN57" i="14" s="1"/>
  <c r="AO57" i="14" s="1"/>
  <c r="AP57" i="14" s="1"/>
  <c r="AQ57" i="14" s="1"/>
  <c r="AR57" i="14" s="1"/>
  <c r="AS57" i="14" s="1"/>
  <c r="AT57" i="14" s="1"/>
  <c r="AU57" i="14" s="1"/>
  <c r="AV57" i="14" s="1"/>
  <c r="AW57" i="14" s="1"/>
  <c r="AX57" i="14" s="1"/>
  <c r="AY57" i="14" s="1"/>
  <c r="AZ57" i="14" s="1"/>
  <c r="BA57" i="14" s="1"/>
  <c r="BB57" i="14" s="1"/>
  <c r="BC57" i="14" s="1"/>
  <c r="BD57" i="14" s="1"/>
  <c r="BE57" i="14" s="1"/>
  <c r="BF57" i="14" s="1"/>
  <c r="BG57" i="14" s="1"/>
  <c r="BH57" i="14" s="1"/>
  <c r="BI57" i="14" s="1"/>
  <c r="BJ57" i="14" s="1"/>
  <c r="BK57" i="14" s="1"/>
  <c r="BL57" i="14" s="1"/>
  <c r="BM57" i="14" s="1"/>
  <c r="BN57" i="14" s="1"/>
  <c r="BO57" i="14" s="1"/>
  <c r="BP57" i="14" s="1"/>
  <c r="BQ57" i="14" s="1"/>
  <c r="BR57" i="14" s="1"/>
  <c r="BS57" i="14" s="1"/>
  <c r="BT57" i="14" s="1"/>
  <c r="BU57" i="14" s="1"/>
  <c r="BV57" i="14" s="1"/>
  <c r="BW57" i="14" s="1"/>
  <c r="BX57" i="14" s="1"/>
  <c r="BY57" i="14" s="1"/>
  <c r="BZ57" i="14" s="1"/>
  <c r="CA57" i="14" s="1"/>
  <c r="CB57" i="14" s="1"/>
  <c r="CC57" i="14" s="1"/>
  <c r="CD57" i="14" s="1"/>
  <c r="CE57" i="14" s="1"/>
  <c r="CF57" i="14" s="1"/>
  <c r="CG57" i="14" s="1"/>
  <c r="CH57" i="14" s="1"/>
  <c r="CI57" i="14" s="1"/>
  <c r="CJ57" i="14" s="1"/>
  <c r="CK57" i="14" s="1"/>
  <c r="CL57" i="14" s="1"/>
  <c r="CM57" i="14" s="1"/>
  <c r="CN57" i="14" s="1"/>
  <c r="CO57" i="14" s="1"/>
  <c r="CP57" i="14" s="1"/>
  <c r="CQ57" i="14" s="1"/>
  <c r="CR57" i="14" s="1"/>
  <c r="CS57" i="14" s="1"/>
  <c r="CT57" i="14" s="1"/>
  <c r="CU57" i="14" s="1"/>
  <c r="CV57" i="14" s="1"/>
  <c r="CW57" i="14" s="1"/>
  <c r="AM68" i="6"/>
  <c r="AM54" i="6"/>
  <c r="AM53" i="6"/>
  <c r="AN53" i="6" s="1"/>
  <c r="AR47" i="15"/>
  <c r="AN61" i="6"/>
  <c r="AM20" i="14" s="1"/>
  <c r="AM58" i="14" s="1"/>
  <c r="AN58" i="14" s="1"/>
  <c r="AO58" i="14" s="1"/>
  <c r="AP58" i="14" s="1"/>
  <c r="AQ58" i="14" s="1"/>
  <c r="AR58" i="14" s="1"/>
  <c r="AS58" i="14" s="1"/>
  <c r="AT58" i="14" s="1"/>
  <c r="AU58" i="14" s="1"/>
  <c r="AV58" i="14" s="1"/>
  <c r="AW58" i="14" s="1"/>
  <c r="AX58" i="14" s="1"/>
  <c r="AY58" i="14" s="1"/>
  <c r="AZ58" i="14" s="1"/>
  <c r="BA58" i="14" s="1"/>
  <c r="BB58" i="14" s="1"/>
  <c r="BC58" i="14" s="1"/>
  <c r="BD58" i="14" s="1"/>
  <c r="BE58" i="14" s="1"/>
  <c r="BF58" i="14" s="1"/>
  <c r="BG58" i="14" s="1"/>
  <c r="BH58" i="14" s="1"/>
  <c r="BI58" i="14" s="1"/>
  <c r="BJ58" i="14" s="1"/>
  <c r="BK58" i="14" s="1"/>
  <c r="BL58" i="14" s="1"/>
  <c r="BM58" i="14" s="1"/>
  <c r="BN58" i="14" s="1"/>
  <c r="BO58" i="14" s="1"/>
  <c r="BP58" i="14" s="1"/>
  <c r="BQ58" i="14" s="1"/>
  <c r="BR58" i="14" s="1"/>
  <c r="BS58" i="14" s="1"/>
  <c r="BT58" i="14" s="1"/>
  <c r="BU58" i="14" s="1"/>
  <c r="BV58" i="14" s="1"/>
  <c r="BW58" i="14" s="1"/>
  <c r="BX58" i="14" s="1"/>
  <c r="BY58" i="14" s="1"/>
  <c r="BZ58" i="14" s="1"/>
  <c r="CA58" i="14" s="1"/>
  <c r="CB58" i="14" s="1"/>
  <c r="CC58" i="14" s="1"/>
  <c r="CD58" i="14" s="1"/>
  <c r="CE58" i="14" s="1"/>
  <c r="CF58" i="14" s="1"/>
  <c r="CG58" i="14" s="1"/>
  <c r="CH58" i="14" s="1"/>
  <c r="CI58" i="14" s="1"/>
  <c r="CJ58" i="14" s="1"/>
  <c r="CK58" i="14" s="1"/>
  <c r="CL58" i="14" s="1"/>
  <c r="CM58" i="14" s="1"/>
  <c r="CN58" i="14" s="1"/>
  <c r="CO58" i="14" s="1"/>
  <c r="CP58" i="14" s="1"/>
  <c r="CQ58" i="14" s="1"/>
  <c r="CR58" i="14" s="1"/>
  <c r="CS58" i="14" s="1"/>
  <c r="CT58" i="14" s="1"/>
  <c r="CU58" i="14" s="1"/>
  <c r="CV58" i="14" s="1"/>
  <c r="CW58" i="14" s="1"/>
  <c r="AP56" i="15"/>
  <c r="AQ56" i="15" s="1"/>
  <c r="AR56" i="15" s="1"/>
  <c r="AR41" i="6"/>
  <c r="AR47" i="6" s="1"/>
  <c r="AR40" i="15"/>
  <c r="AR30" i="15"/>
  <c r="AR25" i="15"/>
  <c r="AR32" i="15"/>
  <c r="AR39" i="15"/>
  <c r="AR26" i="15"/>
  <c r="AR41" i="15"/>
  <c r="AR44" i="15"/>
  <c r="AR27" i="15"/>
  <c r="AR45" i="15"/>
  <c r="AR33" i="15"/>
  <c r="AR22" i="15"/>
  <c r="AR38" i="15"/>
  <c r="AR24" i="15"/>
  <c r="AR49" i="15"/>
  <c r="AR36" i="15"/>
  <c r="AR37" i="15"/>
  <c r="AR42" i="15"/>
  <c r="AR48" i="15"/>
  <c r="AR50" i="15"/>
  <c r="AR43" i="15"/>
  <c r="AR35" i="15"/>
  <c r="AP62" i="15"/>
  <c r="AQ62" i="15" s="1"/>
  <c r="AR62" i="15" s="1"/>
  <c r="AO61" i="15"/>
  <c r="AN60" i="15"/>
  <c r="AO60" i="15" s="1"/>
  <c r="AP60" i="15" s="1"/>
  <c r="AR34" i="15"/>
  <c r="AR52" i="15"/>
  <c r="AR58" i="15"/>
  <c r="AR57" i="15"/>
  <c r="AR59" i="15"/>
  <c r="AR55" i="15"/>
  <c r="AR51" i="15"/>
  <c r="AR53" i="15"/>
  <c r="AR28" i="15"/>
  <c r="AR31" i="15"/>
  <c r="AR46" i="15"/>
  <c r="AR54" i="15"/>
  <c r="AR29" i="15"/>
  <c r="AR19" i="15"/>
  <c r="AP42" i="6"/>
  <c r="AQ42" i="6"/>
  <c r="AS38" i="6"/>
  <c r="AS41" i="6" s="1"/>
  <c r="AO42" i="6"/>
  <c r="AK63" i="6"/>
  <c r="AK64" i="6" s="1"/>
  <c r="AJ20" i="14"/>
  <c r="AJ55" i="14" s="1"/>
  <c r="AK55" i="14" s="1"/>
  <c r="AL55" i="14" s="1"/>
  <c r="AM55" i="14" s="1"/>
  <c r="AN55" i="14" s="1"/>
  <c r="AO55" i="14" s="1"/>
  <c r="AP55" i="14" s="1"/>
  <c r="AQ55" i="14" s="1"/>
  <c r="AR55" i="14" s="1"/>
  <c r="AS55" i="14" s="1"/>
  <c r="AT55" i="14" s="1"/>
  <c r="AU55" i="14" s="1"/>
  <c r="AV55" i="14" s="1"/>
  <c r="AW55" i="14" s="1"/>
  <c r="AX55" i="14" s="1"/>
  <c r="AY55" i="14" s="1"/>
  <c r="AZ55" i="14" s="1"/>
  <c r="BA55" i="14" s="1"/>
  <c r="BB55" i="14" s="1"/>
  <c r="BC55" i="14" s="1"/>
  <c r="BD55" i="14" s="1"/>
  <c r="BE55" i="14" s="1"/>
  <c r="BF55" i="14" s="1"/>
  <c r="BG55" i="14" s="1"/>
  <c r="BH55" i="14" s="1"/>
  <c r="BI55" i="14" s="1"/>
  <c r="BJ55" i="14" s="1"/>
  <c r="BK55" i="14" s="1"/>
  <c r="BL55" i="14" s="1"/>
  <c r="BM55" i="14" s="1"/>
  <c r="BN55" i="14" s="1"/>
  <c r="BO55" i="14" s="1"/>
  <c r="BP55" i="14" s="1"/>
  <c r="BQ55" i="14" s="1"/>
  <c r="BR55" i="14" s="1"/>
  <c r="BS55" i="14" s="1"/>
  <c r="BT55" i="14" s="1"/>
  <c r="BU55" i="14" s="1"/>
  <c r="BV55" i="14" s="1"/>
  <c r="BW55" i="14" s="1"/>
  <c r="BX55" i="14" s="1"/>
  <c r="BY55" i="14" s="1"/>
  <c r="BZ55" i="14" s="1"/>
  <c r="CA55" i="14" s="1"/>
  <c r="CB55" i="14" s="1"/>
  <c r="CC55" i="14" s="1"/>
  <c r="CD55" i="14" s="1"/>
  <c r="CE55" i="14" s="1"/>
  <c r="CF55" i="14" s="1"/>
  <c r="CG55" i="14" s="1"/>
  <c r="CH55" i="14" s="1"/>
  <c r="CI55" i="14" s="1"/>
  <c r="CJ55" i="14" s="1"/>
  <c r="CK55" i="14" s="1"/>
  <c r="CL55" i="14" s="1"/>
  <c r="CM55" i="14" s="1"/>
  <c r="CN55" i="14" s="1"/>
  <c r="CO55" i="14" s="1"/>
  <c r="CP55" i="14" s="1"/>
  <c r="CQ55" i="14" s="1"/>
  <c r="CR55" i="14" s="1"/>
  <c r="CS55" i="14" s="1"/>
  <c r="CT55" i="14" s="1"/>
  <c r="CU55" i="14" s="1"/>
  <c r="CV55" i="14" s="1"/>
  <c r="CW55" i="14" s="1"/>
  <c r="AK71" i="6"/>
  <c r="AS23" i="15"/>
  <c r="AQ57" i="6"/>
  <c r="AQ48" i="6"/>
  <c r="AO48" i="6"/>
  <c r="AO57" i="6"/>
  <c r="AP57" i="6"/>
  <c r="AP48" i="6"/>
  <c r="AW19" i="6"/>
  <c r="AV35" i="6"/>
  <c r="AT45" i="6"/>
  <c r="AT27" i="6"/>
  <c r="AT36" i="6" s="1"/>
  <c r="AR42" i="6"/>
  <c r="AS69" i="6"/>
  <c r="AT10" i="6"/>
  <c r="AU9" i="6" s="1"/>
  <c r="AT66" i="6"/>
  <c r="AT43" i="6"/>
  <c r="AW26" i="6"/>
  <c r="AW25" i="6"/>
  <c r="AN68" i="6" l="1"/>
  <c r="AN71" i="6"/>
  <c r="AN63" i="6"/>
  <c r="AN70" i="6" s="1"/>
  <c r="AQ21" i="15"/>
  <c r="AQ63" i="15" s="1"/>
  <c r="AR63" i="15" s="1"/>
  <c r="AS30" i="15"/>
  <c r="AQ60" i="15"/>
  <c r="AR60" i="15" s="1"/>
  <c r="AS60" i="15" s="1"/>
  <c r="AP61" i="15"/>
  <c r="AQ61" i="15" s="1"/>
  <c r="AS34" i="15"/>
  <c r="AS22" i="15"/>
  <c r="AS43" i="15"/>
  <c r="AS31" i="15"/>
  <c r="AS29" i="15"/>
  <c r="AS46" i="15"/>
  <c r="AS26" i="15"/>
  <c r="AS27" i="15"/>
  <c r="AS28" i="15"/>
  <c r="AS25" i="15"/>
  <c r="AS24" i="15"/>
  <c r="AS33" i="15"/>
  <c r="AS35" i="15"/>
  <c r="AS56" i="15"/>
  <c r="AS37" i="15"/>
  <c r="AS49" i="15"/>
  <c r="AS53" i="15"/>
  <c r="AS50" i="15"/>
  <c r="AS52" i="15"/>
  <c r="AS36" i="15"/>
  <c r="AS44" i="15"/>
  <c r="AS38" i="15"/>
  <c r="AS39" i="15"/>
  <c r="AS59" i="15"/>
  <c r="AS62" i="15"/>
  <c r="AS58" i="15"/>
  <c r="AS57" i="15"/>
  <c r="AS51" i="15"/>
  <c r="AS55" i="15"/>
  <c r="AS54" i="15"/>
  <c r="AS45" i="15"/>
  <c r="AS32" i="15"/>
  <c r="AS48" i="15"/>
  <c r="AS42" i="15"/>
  <c r="AS41" i="15"/>
  <c r="AS40" i="15"/>
  <c r="AS47" i="15"/>
  <c r="AS19" i="15"/>
  <c r="AO50" i="6"/>
  <c r="AO51" i="6" s="1"/>
  <c r="AO52" i="6" s="1"/>
  <c r="AO61" i="6" s="1"/>
  <c r="AO71" i="6" s="1"/>
  <c r="AT38" i="6"/>
  <c r="AT41" i="6" s="1"/>
  <c r="AS39" i="6"/>
  <c r="AR21" i="15"/>
  <c r="AP50" i="6"/>
  <c r="AP51" i="6" s="1"/>
  <c r="AP52" i="6" s="1"/>
  <c r="AP61" i="6" s="1"/>
  <c r="AO20" i="14" s="1"/>
  <c r="AO60" i="14" s="1"/>
  <c r="AP60" i="14" s="1"/>
  <c r="AQ60" i="14" s="1"/>
  <c r="AR60" i="14" s="1"/>
  <c r="AS60" i="14" s="1"/>
  <c r="AT60" i="14" s="1"/>
  <c r="AU60" i="14" s="1"/>
  <c r="AV60" i="14" s="1"/>
  <c r="AW60" i="14" s="1"/>
  <c r="AX60" i="14" s="1"/>
  <c r="AY60" i="14" s="1"/>
  <c r="AZ60" i="14" s="1"/>
  <c r="BA60" i="14" s="1"/>
  <c r="BB60" i="14" s="1"/>
  <c r="BC60" i="14" s="1"/>
  <c r="BD60" i="14" s="1"/>
  <c r="BE60" i="14" s="1"/>
  <c r="BF60" i="14" s="1"/>
  <c r="BG60" i="14" s="1"/>
  <c r="BH60" i="14" s="1"/>
  <c r="BI60" i="14" s="1"/>
  <c r="BJ60" i="14" s="1"/>
  <c r="BK60" i="14" s="1"/>
  <c r="BL60" i="14" s="1"/>
  <c r="BM60" i="14" s="1"/>
  <c r="BN60" i="14" s="1"/>
  <c r="BO60" i="14" s="1"/>
  <c r="BP60" i="14" s="1"/>
  <c r="BQ60" i="14" s="1"/>
  <c r="BR60" i="14" s="1"/>
  <c r="BS60" i="14" s="1"/>
  <c r="BT60" i="14" s="1"/>
  <c r="BU60" i="14" s="1"/>
  <c r="BV60" i="14" s="1"/>
  <c r="BW60" i="14" s="1"/>
  <c r="BX60" i="14" s="1"/>
  <c r="BY60" i="14" s="1"/>
  <c r="BZ60" i="14" s="1"/>
  <c r="CA60" i="14" s="1"/>
  <c r="CB60" i="14" s="1"/>
  <c r="CC60" i="14" s="1"/>
  <c r="CD60" i="14" s="1"/>
  <c r="CE60" i="14" s="1"/>
  <c r="CF60" i="14" s="1"/>
  <c r="CG60" i="14" s="1"/>
  <c r="CH60" i="14" s="1"/>
  <c r="CI60" i="14" s="1"/>
  <c r="CJ60" i="14" s="1"/>
  <c r="CK60" i="14" s="1"/>
  <c r="CL60" i="14" s="1"/>
  <c r="CM60" i="14" s="1"/>
  <c r="CN60" i="14" s="1"/>
  <c r="CO60" i="14" s="1"/>
  <c r="CP60" i="14" s="1"/>
  <c r="CQ60" i="14" s="1"/>
  <c r="CR60" i="14" s="1"/>
  <c r="CS60" i="14" s="1"/>
  <c r="CT60" i="14" s="1"/>
  <c r="CU60" i="14" s="1"/>
  <c r="CV60" i="14" s="1"/>
  <c r="CW60" i="14" s="1"/>
  <c r="AK67" i="6"/>
  <c r="AL62" i="6"/>
  <c r="AL63" i="6" s="1"/>
  <c r="AL67" i="6" s="1"/>
  <c r="AK70" i="6"/>
  <c r="AR57" i="6"/>
  <c r="AR48" i="6"/>
  <c r="AS47" i="6"/>
  <c r="AX19" i="6"/>
  <c r="AW35" i="6"/>
  <c r="AU27" i="6"/>
  <c r="AU36" i="6" s="1"/>
  <c r="AU45" i="6"/>
  <c r="AT69" i="6"/>
  <c r="AU10" i="6"/>
  <c r="AV9" i="6" s="1"/>
  <c r="AU43" i="6"/>
  <c r="AU66" i="6"/>
  <c r="AX25" i="6"/>
  <c r="AX26" i="6"/>
  <c r="AN67" i="6" l="1"/>
  <c r="AQ50" i="6"/>
  <c r="AQ51" i="6" s="1"/>
  <c r="AQ52" i="6" s="1"/>
  <c r="AQ61" i="6" s="1"/>
  <c r="AQ71" i="6" s="1"/>
  <c r="AT37" i="15"/>
  <c r="AS63" i="15"/>
  <c r="AT63" i="15" s="1"/>
  <c r="AR61" i="15"/>
  <c r="AS61" i="15" s="1"/>
  <c r="AT61" i="15" s="1"/>
  <c r="AT46" i="15"/>
  <c r="AT51" i="15"/>
  <c r="AT39" i="15"/>
  <c r="AT50" i="15"/>
  <c r="AT23" i="15"/>
  <c r="AT42" i="15"/>
  <c r="AT62" i="15"/>
  <c r="AT52" i="15"/>
  <c r="AR64" i="15"/>
  <c r="AS64" i="15" s="1"/>
  <c r="AT64" i="15" s="1"/>
  <c r="AT47" i="15"/>
  <c r="AT49" i="15"/>
  <c r="AT36" i="15"/>
  <c r="AT32" i="15"/>
  <c r="AT31" i="15"/>
  <c r="AT26" i="15"/>
  <c r="AT45" i="15"/>
  <c r="AT38" i="15"/>
  <c r="AT43" i="15"/>
  <c r="AT53" i="15"/>
  <c r="AT27" i="15"/>
  <c r="AT40" i="15"/>
  <c r="AT34" i="15"/>
  <c r="AT22" i="15"/>
  <c r="AT29" i="15"/>
  <c r="AT54" i="15"/>
  <c r="AT35" i="15"/>
  <c r="AT60" i="15"/>
  <c r="AT59" i="15"/>
  <c r="AT58" i="15"/>
  <c r="AT56" i="15"/>
  <c r="AT57" i="15"/>
  <c r="AT55" i="15"/>
  <c r="AT48" i="15"/>
  <c r="AT44" i="15"/>
  <c r="AT24" i="15"/>
  <c r="AT41" i="15"/>
  <c r="AT25" i="15"/>
  <c r="AT33" i="15"/>
  <c r="AT28" i="15"/>
  <c r="AT30" i="15"/>
  <c r="AR50" i="6"/>
  <c r="AR51" i="6" s="1"/>
  <c r="AR52" i="6" s="1"/>
  <c r="AT19" i="15"/>
  <c r="AO49" i="6"/>
  <c r="AP49" i="6" s="1"/>
  <c r="AO58" i="6"/>
  <c r="AP58" i="6" s="1"/>
  <c r="AO53" i="6"/>
  <c r="AP53" i="6" s="1"/>
  <c r="AS21" i="15"/>
  <c r="AS42" i="6"/>
  <c r="AU38" i="6"/>
  <c r="AT39" i="6"/>
  <c r="AL70" i="6"/>
  <c r="AL64" i="6"/>
  <c r="AM64" i="6" s="1"/>
  <c r="AN64" i="6" s="1"/>
  <c r="AO68" i="6"/>
  <c r="AP63" i="6"/>
  <c r="AN20" i="14"/>
  <c r="AN59" i="14" s="1"/>
  <c r="AO59" i="14" s="1"/>
  <c r="AP59" i="14" s="1"/>
  <c r="AQ59" i="14" s="1"/>
  <c r="AR59" i="14" s="1"/>
  <c r="AS59" i="14" s="1"/>
  <c r="AT59" i="14" s="1"/>
  <c r="AU59" i="14" s="1"/>
  <c r="AV59" i="14" s="1"/>
  <c r="AW59" i="14" s="1"/>
  <c r="AX59" i="14" s="1"/>
  <c r="AY59" i="14" s="1"/>
  <c r="AZ59" i="14" s="1"/>
  <c r="BA59" i="14" s="1"/>
  <c r="BB59" i="14" s="1"/>
  <c r="BC59" i="14" s="1"/>
  <c r="BD59" i="14" s="1"/>
  <c r="BE59" i="14" s="1"/>
  <c r="BF59" i="14" s="1"/>
  <c r="BG59" i="14" s="1"/>
  <c r="BH59" i="14" s="1"/>
  <c r="BI59" i="14" s="1"/>
  <c r="BJ59" i="14" s="1"/>
  <c r="BK59" i="14" s="1"/>
  <c r="BL59" i="14" s="1"/>
  <c r="BM59" i="14" s="1"/>
  <c r="BN59" i="14" s="1"/>
  <c r="BO59" i="14" s="1"/>
  <c r="BP59" i="14" s="1"/>
  <c r="BQ59" i="14" s="1"/>
  <c r="BR59" i="14" s="1"/>
  <c r="BS59" i="14" s="1"/>
  <c r="BT59" i="14" s="1"/>
  <c r="BU59" i="14" s="1"/>
  <c r="BV59" i="14" s="1"/>
  <c r="BW59" i="14" s="1"/>
  <c r="BX59" i="14" s="1"/>
  <c r="BY59" i="14" s="1"/>
  <c r="BZ59" i="14" s="1"/>
  <c r="CA59" i="14" s="1"/>
  <c r="CB59" i="14" s="1"/>
  <c r="CC59" i="14" s="1"/>
  <c r="CD59" i="14" s="1"/>
  <c r="CE59" i="14" s="1"/>
  <c r="CF59" i="14" s="1"/>
  <c r="CG59" i="14" s="1"/>
  <c r="CH59" i="14" s="1"/>
  <c r="CI59" i="14" s="1"/>
  <c r="CJ59" i="14" s="1"/>
  <c r="CK59" i="14" s="1"/>
  <c r="CL59" i="14" s="1"/>
  <c r="CM59" i="14" s="1"/>
  <c r="CN59" i="14" s="1"/>
  <c r="CO59" i="14" s="1"/>
  <c r="CP59" i="14" s="1"/>
  <c r="CQ59" i="14" s="1"/>
  <c r="CR59" i="14" s="1"/>
  <c r="CS59" i="14" s="1"/>
  <c r="CT59" i="14" s="1"/>
  <c r="CU59" i="14" s="1"/>
  <c r="CV59" i="14" s="1"/>
  <c r="CW59" i="14" s="1"/>
  <c r="AO63" i="6"/>
  <c r="AO67" i="6" s="1"/>
  <c r="AO54" i="6"/>
  <c r="AP54" i="6"/>
  <c r="AT47" i="6"/>
  <c r="AS48" i="6"/>
  <c r="AY19" i="6"/>
  <c r="AX35" i="6"/>
  <c r="AS57" i="6"/>
  <c r="AP71" i="6"/>
  <c r="AP68" i="6"/>
  <c r="AV27" i="6"/>
  <c r="AV36" i="6" s="1"/>
  <c r="AV45" i="6"/>
  <c r="AV43" i="6"/>
  <c r="AV10" i="6"/>
  <c r="AW9" i="6" s="1"/>
  <c r="AV66" i="6"/>
  <c r="AU69" i="6"/>
  <c r="AY26" i="6"/>
  <c r="AY25" i="6"/>
  <c r="AQ63" i="6" l="1"/>
  <c r="AQ70" i="6" s="1"/>
  <c r="AP20" i="14"/>
  <c r="AP61" i="14" s="1"/>
  <c r="AQ61" i="14" s="1"/>
  <c r="AR61" i="14" s="1"/>
  <c r="AS61" i="14" s="1"/>
  <c r="AT61" i="14" s="1"/>
  <c r="AU61" i="14" s="1"/>
  <c r="AV61" i="14" s="1"/>
  <c r="AW61" i="14" s="1"/>
  <c r="AX61" i="14" s="1"/>
  <c r="AY61" i="14" s="1"/>
  <c r="AZ61" i="14" s="1"/>
  <c r="BA61" i="14" s="1"/>
  <c r="BB61" i="14" s="1"/>
  <c r="BC61" i="14" s="1"/>
  <c r="BD61" i="14" s="1"/>
  <c r="BE61" i="14" s="1"/>
  <c r="BF61" i="14" s="1"/>
  <c r="BG61" i="14" s="1"/>
  <c r="BH61" i="14" s="1"/>
  <c r="BI61" i="14" s="1"/>
  <c r="BJ61" i="14" s="1"/>
  <c r="BK61" i="14" s="1"/>
  <c r="BL61" i="14" s="1"/>
  <c r="BM61" i="14" s="1"/>
  <c r="BN61" i="14" s="1"/>
  <c r="BO61" i="14" s="1"/>
  <c r="BP61" i="14" s="1"/>
  <c r="BQ61" i="14" s="1"/>
  <c r="BR61" i="14" s="1"/>
  <c r="BS61" i="14" s="1"/>
  <c r="BT61" i="14" s="1"/>
  <c r="BU61" i="14" s="1"/>
  <c r="BV61" i="14" s="1"/>
  <c r="BW61" i="14" s="1"/>
  <c r="BX61" i="14" s="1"/>
  <c r="BY61" i="14" s="1"/>
  <c r="BZ61" i="14" s="1"/>
  <c r="CA61" i="14" s="1"/>
  <c r="CB61" i="14" s="1"/>
  <c r="CC61" i="14" s="1"/>
  <c r="CD61" i="14" s="1"/>
  <c r="CE61" i="14" s="1"/>
  <c r="CF61" i="14" s="1"/>
  <c r="CG61" i="14" s="1"/>
  <c r="CH61" i="14" s="1"/>
  <c r="CI61" i="14" s="1"/>
  <c r="CJ61" i="14" s="1"/>
  <c r="CK61" i="14" s="1"/>
  <c r="CL61" i="14" s="1"/>
  <c r="CM61" i="14" s="1"/>
  <c r="CN61" i="14" s="1"/>
  <c r="CO61" i="14" s="1"/>
  <c r="CP61" i="14" s="1"/>
  <c r="CQ61" i="14" s="1"/>
  <c r="CR61" i="14" s="1"/>
  <c r="CS61" i="14" s="1"/>
  <c r="CT61" i="14" s="1"/>
  <c r="CU61" i="14" s="1"/>
  <c r="CV61" i="14" s="1"/>
  <c r="CW61" i="14" s="1"/>
  <c r="AQ68" i="6"/>
  <c r="AR54" i="6"/>
  <c r="AQ53" i="6"/>
  <c r="AR53" i="6" s="1"/>
  <c r="AQ54" i="6"/>
  <c r="AQ58" i="6"/>
  <c r="AR58" i="6" s="1"/>
  <c r="AQ49" i="6"/>
  <c r="AR49" i="6" s="1"/>
  <c r="AU39" i="15"/>
  <c r="AU25" i="15"/>
  <c r="AU24" i="15"/>
  <c r="AU50" i="15"/>
  <c r="AU40" i="15"/>
  <c r="AU31" i="15"/>
  <c r="AU23" i="15"/>
  <c r="AU46" i="15"/>
  <c r="AU26" i="15"/>
  <c r="AU28" i="15"/>
  <c r="AU35" i="15"/>
  <c r="AU33" i="15"/>
  <c r="AU32" i="15"/>
  <c r="AU53" i="15"/>
  <c r="AU42" i="15"/>
  <c r="AU36" i="15"/>
  <c r="AU54" i="15"/>
  <c r="AU38" i="15"/>
  <c r="AU41" i="15"/>
  <c r="AU43" i="15"/>
  <c r="AU61" i="15"/>
  <c r="AU62" i="15"/>
  <c r="AU59" i="15"/>
  <c r="AU63" i="15"/>
  <c r="AU60" i="15"/>
  <c r="AU64" i="15"/>
  <c r="AU57" i="15"/>
  <c r="AU58" i="15"/>
  <c r="AU56" i="15"/>
  <c r="AU51" i="15"/>
  <c r="AU55" i="15"/>
  <c r="AU44" i="15"/>
  <c r="AU29" i="15"/>
  <c r="AU49" i="15"/>
  <c r="AU48" i="15"/>
  <c r="AU22" i="15"/>
  <c r="AU45" i="15"/>
  <c r="AU47" i="15"/>
  <c r="AU27" i="15"/>
  <c r="AU30" i="15"/>
  <c r="AU52" i="15"/>
  <c r="AU34" i="15"/>
  <c r="AU37" i="15"/>
  <c r="AU19" i="15"/>
  <c r="AU39" i="6"/>
  <c r="AU42" i="6" s="1"/>
  <c r="AU41" i="6"/>
  <c r="AT21" i="15" s="1"/>
  <c r="AT42" i="6"/>
  <c r="AV38" i="6"/>
  <c r="AV41" i="6" s="1"/>
  <c r="AS65" i="15"/>
  <c r="AT65" i="15" s="1"/>
  <c r="AR61" i="6"/>
  <c r="AO70" i="6"/>
  <c r="AO64" i="6"/>
  <c r="AP64" i="6" s="1"/>
  <c r="AT48" i="6"/>
  <c r="AZ19" i="6"/>
  <c r="AY35" i="6"/>
  <c r="AT57" i="6"/>
  <c r="AP67" i="6"/>
  <c r="AP70" i="6"/>
  <c r="AW27" i="6"/>
  <c r="AW36" i="6" s="1"/>
  <c r="AW45" i="6"/>
  <c r="AV69" i="6"/>
  <c r="AW10" i="6"/>
  <c r="AX9" i="6" s="1"/>
  <c r="AW43" i="6"/>
  <c r="AW66" i="6"/>
  <c r="AZ26" i="6"/>
  <c r="AZ25" i="6"/>
  <c r="AQ64" i="6" l="1"/>
  <c r="AQ67" i="6"/>
  <c r="AU47" i="6"/>
  <c r="AU48" i="6" s="1"/>
  <c r="AV31" i="15"/>
  <c r="AU65" i="15"/>
  <c r="AV65" i="15" s="1"/>
  <c r="AV23" i="15"/>
  <c r="AV47" i="15"/>
  <c r="AV62" i="15"/>
  <c r="AV26" i="15"/>
  <c r="AV37" i="15"/>
  <c r="AV22" i="15"/>
  <c r="AV27" i="15"/>
  <c r="AV25" i="15"/>
  <c r="AV34" i="15"/>
  <c r="AV24" i="15"/>
  <c r="AV48" i="15"/>
  <c r="AV49" i="15"/>
  <c r="AV64" i="15"/>
  <c r="AV38" i="15"/>
  <c r="AV29" i="15"/>
  <c r="AV42" i="15"/>
  <c r="AV43" i="15"/>
  <c r="AV40" i="15"/>
  <c r="AV52" i="15"/>
  <c r="AV45" i="15"/>
  <c r="AV44" i="15"/>
  <c r="AV61" i="15"/>
  <c r="AV63" i="15"/>
  <c r="AV59" i="15"/>
  <c r="AV60" i="15"/>
  <c r="AV57" i="15"/>
  <c r="AV51" i="15"/>
  <c r="AV46" i="15"/>
  <c r="AV30" i="15"/>
  <c r="AV55" i="15"/>
  <c r="AV28" i="15"/>
  <c r="AV36" i="15"/>
  <c r="AV53" i="15"/>
  <c r="AV56" i="15"/>
  <c r="AV41" i="15"/>
  <c r="AV54" i="15"/>
  <c r="AV33" i="15"/>
  <c r="AV58" i="15"/>
  <c r="AV35" i="15"/>
  <c r="AV32" i="15"/>
  <c r="AV50" i="15"/>
  <c r="AV39" i="15"/>
  <c r="AV19" i="15"/>
  <c r="AV39" i="6"/>
  <c r="AV42" i="6" s="1"/>
  <c r="AU21" i="15"/>
  <c r="AT66" i="15"/>
  <c r="AU66" i="15" s="1"/>
  <c r="AW38" i="6"/>
  <c r="AQ20" i="14"/>
  <c r="AQ62" i="14" s="1"/>
  <c r="AR62" i="14" s="1"/>
  <c r="AS62" i="14" s="1"/>
  <c r="AT62" i="14" s="1"/>
  <c r="AU62" i="14" s="1"/>
  <c r="AV62" i="14" s="1"/>
  <c r="AW62" i="14" s="1"/>
  <c r="AX62" i="14" s="1"/>
  <c r="AY62" i="14" s="1"/>
  <c r="AZ62" i="14" s="1"/>
  <c r="BA62" i="14" s="1"/>
  <c r="BB62" i="14" s="1"/>
  <c r="BC62" i="14" s="1"/>
  <c r="BD62" i="14" s="1"/>
  <c r="BE62" i="14" s="1"/>
  <c r="BF62" i="14" s="1"/>
  <c r="BG62" i="14" s="1"/>
  <c r="BH62" i="14" s="1"/>
  <c r="BI62" i="14" s="1"/>
  <c r="BJ62" i="14" s="1"/>
  <c r="BK62" i="14" s="1"/>
  <c r="BL62" i="14" s="1"/>
  <c r="BM62" i="14" s="1"/>
  <c r="BN62" i="14" s="1"/>
  <c r="BO62" i="14" s="1"/>
  <c r="BP62" i="14" s="1"/>
  <c r="BQ62" i="14" s="1"/>
  <c r="BR62" i="14" s="1"/>
  <c r="BS62" i="14" s="1"/>
  <c r="BT62" i="14" s="1"/>
  <c r="BU62" i="14" s="1"/>
  <c r="BV62" i="14" s="1"/>
  <c r="BW62" i="14" s="1"/>
  <c r="BX62" i="14" s="1"/>
  <c r="BY62" i="14" s="1"/>
  <c r="BZ62" i="14" s="1"/>
  <c r="CA62" i="14" s="1"/>
  <c r="CB62" i="14" s="1"/>
  <c r="CC62" i="14" s="1"/>
  <c r="CD62" i="14" s="1"/>
  <c r="CE62" i="14" s="1"/>
  <c r="CF62" i="14" s="1"/>
  <c r="CG62" i="14" s="1"/>
  <c r="CH62" i="14" s="1"/>
  <c r="CI62" i="14" s="1"/>
  <c r="CJ62" i="14" s="1"/>
  <c r="CK62" i="14" s="1"/>
  <c r="CL62" i="14" s="1"/>
  <c r="CM62" i="14" s="1"/>
  <c r="CN62" i="14" s="1"/>
  <c r="CO62" i="14" s="1"/>
  <c r="CP62" i="14" s="1"/>
  <c r="CQ62" i="14" s="1"/>
  <c r="CR62" i="14" s="1"/>
  <c r="CS62" i="14" s="1"/>
  <c r="CT62" i="14" s="1"/>
  <c r="CU62" i="14" s="1"/>
  <c r="CV62" i="14" s="1"/>
  <c r="CW62" i="14" s="1"/>
  <c r="AR68" i="6"/>
  <c r="AR71" i="6"/>
  <c r="AU57" i="6"/>
  <c r="AV47" i="6"/>
  <c r="BA19" i="6"/>
  <c r="AZ35" i="6"/>
  <c r="AX27" i="6"/>
  <c r="AX36" i="6" s="1"/>
  <c r="AX45" i="6"/>
  <c r="AW69" i="6"/>
  <c r="AX43" i="6"/>
  <c r="AX66" i="6"/>
  <c r="AX10" i="6"/>
  <c r="AY9" i="6" s="1"/>
  <c r="BA26" i="6"/>
  <c r="BA25" i="6"/>
  <c r="AW40" i="15" l="1"/>
  <c r="AV66" i="15"/>
  <c r="AW66" i="15" s="1"/>
  <c r="AW48" i="15"/>
  <c r="AW33" i="15"/>
  <c r="AW44" i="15"/>
  <c r="AW25" i="15"/>
  <c r="AW27" i="15"/>
  <c r="AW28" i="15"/>
  <c r="AW23" i="15"/>
  <c r="AW39" i="15"/>
  <c r="AW55" i="15"/>
  <c r="AW52" i="15"/>
  <c r="AW64" i="15"/>
  <c r="AW65" i="15"/>
  <c r="AW62" i="15"/>
  <c r="AW63" i="15"/>
  <c r="AW61" i="15"/>
  <c r="AW60" i="15"/>
  <c r="AW59" i="15"/>
  <c r="AW58" i="15"/>
  <c r="AW57" i="15"/>
  <c r="AW51" i="15"/>
  <c r="AW54" i="15"/>
  <c r="AW45" i="15"/>
  <c r="AW22" i="15"/>
  <c r="AW50" i="15"/>
  <c r="AW41" i="15"/>
  <c r="AW30" i="15"/>
  <c r="AW42" i="15"/>
  <c r="AW53" i="15"/>
  <c r="AW47" i="15"/>
  <c r="AW34" i="15"/>
  <c r="AW36" i="15"/>
  <c r="AW38" i="15"/>
  <c r="AW49" i="15"/>
  <c r="AW24" i="15"/>
  <c r="AW32" i="15"/>
  <c r="AW56" i="15"/>
  <c r="AW46" i="15"/>
  <c r="AW29" i="15"/>
  <c r="AW35" i="15"/>
  <c r="AW26" i="15"/>
  <c r="AW43" i="15"/>
  <c r="AW37" i="15"/>
  <c r="AW31" i="15"/>
  <c r="AW19" i="15"/>
  <c r="AW41" i="6"/>
  <c r="AV21" i="15" s="1"/>
  <c r="AW39" i="6"/>
  <c r="AX38" i="6"/>
  <c r="AU67" i="15"/>
  <c r="AR62" i="6"/>
  <c r="AR63" i="6" s="1"/>
  <c r="AR67" i="6" s="1"/>
  <c r="AV57" i="6"/>
  <c r="AV48" i="6"/>
  <c r="BB19" i="6"/>
  <c r="BA35" i="6"/>
  <c r="AY27" i="6"/>
  <c r="AY36" i="6" s="1"/>
  <c r="AY45" i="6"/>
  <c r="AX69" i="6"/>
  <c r="AY66" i="6"/>
  <c r="AY10" i="6"/>
  <c r="AZ9" i="6" s="1"/>
  <c r="AY43" i="6"/>
  <c r="BB26" i="6"/>
  <c r="BB25" i="6"/>
  <c r="AX27" i="15" l="1"/>
  <c r="AV67" i="15"/>
  <c r="AW67" i="15" s="1"/>
  <c r="AX67" i="15" s="1"/>
  <c r="AX25" i="15"/>
  <c r="AX56" i="15"/>
  <c r="AX37" i="15"/>
  <c r="AX32" i="15"/>
  <c r="AX48" i="15"/>
  <c r="AX43" i="15"/>
  <c r="AX22" i="15"/>
  <c r="AX23" i="15"/>
  <c r="AX31" i="15"/>
  <c r="AX26" i="15"/>
  <c r="AX33" i="15"/>
  <c r="AX29" i="15"/>
  <c r="AX36" i="15"/>
  <c r="AX50" i="15"/>
  <c r="AX52" i="15"/>
  <c r="AX34" i="15"/>
  <c r="AW47" i="6"/>
  <c r="AW48" i="6" s="1"/>
  <c r="AX64" i="15"/>
  <c r="AX66" i="15"/>
  <c r="AX62" i="15"/>
  <c r="AX61" i="15"/>
  <c r="AX63" i="15"/>
  <c r="AX60" i="15"/>
  <c r="AX59" i="15"/>
  <c r="AX58" i="15"/>
  <c r="AX53" i="15"/>
  <c r="AX51" i="15"/>
  <c r="AX46" i="15"/>
  <c r="AX47" i="15"/>
  <c r="AX45" i="15"/>
  <c r="AX55" i="15"/>
  <c r="AX54" i="15"/>
  <c r="AX39" i="15"/>
  <c r="AX42" i="15"/>
  <c r="AX57" i="15"/>
  <c r="AX28" i="15"/>
  <c r="AX24" i="15"/>
  <c r="AX49" i="15"/>
  <c r="AX30" i="15"/>
  <c r="AX65" i="15"/>
  <c r="AX44" i="15"/>
  <c r="AX35" i="15"/>
  <c r="AX38" i="15"/>
  <c r="AX41" i="15"/>
  <c r="AX40" i="15"/>
  <c r="AX19" i="15"/>
  <c r="AW42" i="6"/>
  <c r="AX39" i="6"/>
  <c r="AX42" i="6" s="1"/>
  <c r="AX41" i="6"/>
  <c r="AW21" i="15" s="1"/>
  <c r="AY38" i="6"/>
  <c r="AY41" i="6" s="1"/>
  <c r="AV68" i="15"/>
  <c r="AW68" i="15" s="1"/>
  <c r="AR64" i="6"/>
  <c r="AR70" i="6"/>
  <c r="BC19" i="6"/>
  <c r="BB35" i="6"/>
  <c r="AZ27" i="6"/>
  <c r="AZ36" i="6" s="1"/>
  <c r="AZ45" i="6"/>
  <c r="AZ10" i="6"/>
  <c r="BA9" i="6" s="1"/>
  <c r="AZ66" i="6"/>
  <c r="AZ43" i="6"/>
  <c r="AY69" i="6"/>
  <c r="BC26" i="6"/>
  <c r="BC25" i="6"/>
  <c r="AY57" i="15" l="1"/>
  <c r="AY35" i="15"/>
  <c r="AY40" i="15"/>
  <c r="AY42" i="15"/>
  <c r="AY24" i="15"/>
  <c r="AY28" i="15"/>
  <c r="AY51" i="15"/>
  <c r="AY26" i="15"/>
  <c r="AY25" i="15"/>
  <c r="AY44" i="15"/>
  <c r="AY22" i="15"/>
  <c r="AY27" i="15"/>
  <c r="AY31" i="15"/>
  <c r="AW57" i="6"/>
  <c r="AX68" i="15"/>
  <c r="AY68" i="15" s="1"/>
  <c r="AY46" i="15"/>
  <c r="AY67" i="15"/>
  <c r="AY53" i="15"/>
  <c r="AY54" i="15"/>
  <c r="AY56" i="15"/>
  <c r="AY30" i="15"/>
  <c r="AY43" i="15"/>
  <c r="AY64" i="15"/>
  <c r="AY61" i="15"/>
  <c r="AY62" i="15"/>
  <c r="AY65" i="15"/>
  <c r="AY66" i="15"/>
  <c r="AY59" i="15"/>
  <c r="AY60" i="15"/>
  <c r="AY58" i="15"/>
  <c r="AY49" i="15"/>
  <c r="AY48" i="15"/>
  <c r="AY29" i="15"/>
  <c r="AY37" i="15"/>
  <c r="AY55" i="15"/>
  <c r="AY52" i="15"/>
  <c r="AY23" i="15"/>
  <c r="AY41" i="15"/>
  <c r="AY32" i="15"/>
  <c r="AY50" i="15"/>
  <c r="AY45" i="15"/>
  <c r="AY63" i="15"/>
  <c r="AY34" i="15"/>
  <c r="AY38" i="15"/>
  <c r="AY33" i="15"/>
  <c r="AY39" i="15"/>
  <c r="AY47" i="15"/>
  <c r="AY36" i="15"/>
  <c r="AY19" i="15"/>
  <c r="AZ28" i="15" s="1"/>
  <c r="AX47" i="6"/>
  <c r="AY39" i="6"/>
  <c r="AW69" i="15"/>
  <c r="AX69" i="15" s="1"/>
  <c r="AY69" i="15" s="1"/>
  <c r="AZ38" i="6"/>
  <c r="AY47" i="6"/>
  <c r="AX21" i="15"/>
  <c r="BA27" i="6"/>
  <c r="BA36" i="6" s="1"/>
  <c r="BD19" i="6"/>
  <c r="BC35" i="6"/>
  <c r="BA45" i="6"/>
  <c r="AZ69" i="6"/>
  <c r="BA43" i="6"/>
  <c r="BA66" i="6"/>
  <c r="BA10" i="6"/>
  <c r="BB9" i="6" s="1"/>
  <c r="BD25" i="6"/>
  <c r="BD26" i="6"/>
  <c r="AZ30" i="15" l="1"/>
  <c r="AZ59" i="15"/>
  <c r="AZ37" i="15"/>
  <c r="AZ26" i="15"/>
  <c r="AZ50" i="15"/>
  <c r="AZ40" i="15"/>
  <c r="AZ32" i="15"/>
  <c r="AZ29" i="15"/>
  <c r="AZ25" i="15"/>
  <c r="AZ33" i="15"/>
  <c r="AZ24" i="15"/>
  <c r="AZ39" i="15"/>
  <c r="AZ35" i="15"/>
  <c r="AZ42" i="15"/>
  <c r="AZ34" i="15"/>
  <c r="AZ38" i="15"/>
  <c r="AZ41" i="15"/>
  <c r="AZ56" i="15"/>
  <c r="AZ57" i="15"/>
  <c r="AZ53" i="15"/>
  <c r="AZ22" i="15"/>
  <c r="AZ54" i="15"/>
  <c r="AZ43" i="15"/>
  <c r="AZ64" i="15"/>
  <c r="AZ68" i="15"/>
  <c r="AZ69" i="15"/>
  <c r="AZ62" i="15"/>
  <c r="AZ67" i="15"/>
  <c r="AZ61" i="15"/>
  <c r="AZ65" i="15"/>
  <c r="AZ66" i="15"/>
  <c r="AZ63" i="15"/>
  <c r="AZ60" i="15"/>
  <c r="AZ58" i="15"/>
  <c r="AZ48" i="15"/>
  <c r="AZ51" i="15"/>
  <c r="AZ27" i="15"/>
  <c r="AZ36" i="15"/>
  <c r="AZ52" i="15"/>
  <c r="AZ49" i="15"/>
  <c r="AZ46" i="15"/>
  <c r="AZ44" i="15"/>
  <c r="AZ23" i="15"/>
  <c r="AZ47" i="15"/>
  <c r="AZ45" i="15"/>
  <c r="AZ55" i="15"/>
  <c r="AZ31" i="15"/>
  <c r="AZ19" i="15"/>
  <c r="BA24" i="15" s="1"/>
  <c r="AZ39" i="6"/>
  <c r="AZ42" i="6" s="1"/>
  <c r="AZ41" i="6"/>
  <c r="AX57" i="6"/>
  <c r="AX48" i="6"/>
  <c r="BA38" i="6"/>
  <c r="AX70" i="15"/>
  <c r="AY70" i="15" s="1"/>
  <c r="AY42" i="6"/>
  <c r="AY57" i="6"/>
  <c r="AY48" i="6"/>
  <c r="BB27" i="6"/>
  <c r="BB36" i="6" s="1"/>
  <c r="BE19" i="6"/>
  <c r="BD35" i="6"/>
  <c r="BB45" i="6"/>
  <c r="BB43" i="6"/>
  <c r="BB10" i="6"/>
  <c r="BC9" i="6" s="1"/>
  <c r="BB66" i="6"/>
  <c r="BA69" i="6"/>
  <c r="BE26" i="6"/>
  <c r="BE25" i="6"/>
  <c r="AZ70" i="15" l="1"/>
  <c r="BA70" i="15" s="1"/>
  <c r="BA34" i="15"/>
  <c r="BA43" i="15"/>
  <c r="BA51" i="15"/>
  <c r="BA56" i="15"/>
  <c r="BA69" i="15"/>
  <c r="BA67" i="15"/>
  <c r="BA62" i="15"/>
  <c r="BA68" i="15"/>
  <c r="BA64" i="15"/>
  <c r="BA65" i="15"/>
  <c r="BA61" i="15"/>
  <c r="BA66" i="15"/>
  <c r="BA60" i="15"/>
  <c r="BA63" i="15"/>
  <c r="BA59" i="15"/>
  <c r="BA58" i="15"/>
  <c r="BA41" i="15"/>
  <c r="BA48" i="15"/>
  <c r="BA38" i="15"/>
  <c r="BA26" i="15"/>
  <c r="BA55" i="15"/>
  <c r="BA35" i="15"/>
  <c r="BA53" i="15"/>
  <c r="BA40" i="15"/>
  <c r="BA31" i="15"/>
  <c r="BA45" i="15"/>
  <c r="BA32" i="15"/>
  <c r="BA25" i="15"/>
  <c r="BA47" i="15"/>
  <c r="BA49" i="15"/>
  <c r="BA50" i="15"/>
  <c r="BA37" i="15"/>
  <c r="BA30" i="15"/>
  <c r="BA42" i="15"/>
  <c r="BA46" i="15"/>
  <c r="BA33" i="15"/>
  <c r="BA23" i="15"/>
  <c r="BA52" i="15"/>
  <c r="BA57" i="15"/>
  <c r="BA39" i="15"/>
  <c r="BA54" i="15"/>
  <c r="BA27" i="15"/>
  <c r="BA22" i="15"/>
  <c r="BA44" i="15"/>
  <c r="BA36" i="15"/>
  <c r="BA29" i="15"/>
  <c r="BA28" i="15"/>
  <c r="AY21" i="15"/>
  <c r="BA19" i="15"/>
  <c r="BA39" i="6"/>
  <c r="BA42" i="6" s="1"/>
  <c r="AZ47" i="6"/>
  <c r="BA41" i="6"/>
  <c r="BA47" i="6" s="1"/>
  <c r="BB38" i="6"/>
  <c r="BC27" i="6"/>
  <c r="BC36" i="6" s="1"/>
  <c r="BF19" i="6"/>
  <c r="BE35" i="6"/>
  <c r="BC45" i="6"/>
  <c r="BB69" i="6"/>
  <c r="BC10" i="6"/>
  <c r="BD9" i="6" s="1"/>
  <c r="BC43" i="6"/>
  <c r="BC66" i="6"/>
  <c r="BF26" i="6"/>
  <c r="BF25" i="6"/>
  <c r="BB27" i="15" l="1"/>
  <c r="BB41" i="15"/>
  <c r="BB64" i="15"/>
  <c r="BB37" i="15"/>
  <c r="BB51" i="15"/>
  <c r="BB36" i="15"/>
  <c r="BB26" i="15"/>
  <c r="AY71" i="15"/>
  <c r="AZ71" i="15" s="1"/>
  <c r="BB52" i="15"/>
  <c r="BB40" i="15"/>
  <c r="BB68" i="15"/>
  <c r="BB22" i="15"/>
  <c r="BB49" i="15"/>
  <c r="BB53" i="15"/>
  <c r="BB24" i="15"/>
  <c r="BB44" i="15"/>
  <c r="BB50" i="15"/>
  <c r="BB58" i="15"/>
  <c r="BB33" i="15"/>
  <c r="BB47" i="15"/>
  <c r="BB35" i="15"/>
  <c r="BB70" i="15"/>
  <c r="BB62" i="15"/>
  <c r="BB67" i="15"/>
  <c r="BB61" i="15"/>
  <c r="BB59" i="15"/>
  <c r="BB63" i="15"/>
  <c r="BB46" i="15"/>
  <c r="BB55" i="15"/>
  <c r="BB23" i="15"/>
  <c r="BB42" i="15"/>
  <c r="BB66" i="15"/>
  <c r="BB25" i="15"/>
  <c r="BB39" i="15"/>
  <c r="BB30" i="15"/>
  <c r="BB45" i="15"/>
  <c r="BB38" i="15"/>
  <c r="BB69" i="15"/>
  <c r="BB54" i="15"/>
  <c r="BB60" i="15"/>
  <c r="BB34" i="15"/>
  <c r="BB32" i="15"/>
  <c r="BB28" i="15"/>
  <c r="BB29" i="15"/>
  <c r="BB57" i="15"/>
  <c r="BB56" i="15"/>
  <c r="BB31" i="15"/>
  <c r="BB48" i="15"/>
  <c r="BB65" i="15"/>
  <c r="BB43" i="15"/>
  <c r="BB41" i="6"/>
  <c r="BA21" i="15" s="1"/>
  <c r="BB19" i="15"/>
  <c r="AZ48" i="6"/>
  <c r="AZ57" i="6"/>
  <c r="AZ21" i="15"/>
  <c r="BC38" i="6"/>
  <c r="BC39" i="6" s="1"/>
  <c r="BB39" i="6"/>
  <c r="BD27" i="6"/>
  <c r="BD36" i="6" s="1"/>
  <c r="BA48" i="6"/>
  <c r="BA57" i="6"/>
  <c r="BG19" i="6"/>
  <c r="BF35" i="6"/>
  <c r="BD45" i="6"/>
  <c r="BC69" i="6"/>
  <c r="BD43" i="6"/>
  <c r="BD66" i="6"/>
  <c r="BD10" i="6"/>
  <c r="BE9" i="6" s="1"/>
  <c r="BG26" i="6"/>
  <c r="BG25" i="6"/>
  <c r="BE27" i="6" l="1"/>
  <c r="BE36" i="6" s="1"/>
  <c r="BA71" i="15"/>
  <c r="BB71" i="15" s="1"/>
  <c r="BC71" i="15" s="1"/>
  <c r="BC35" i="15"/>
  <c r="BC53" i="15"/>
  <c r="BC64" i="15"/>
  <c r="BC54" i="15"/>
  <c r="BC36" i="15"/>
  <c r="BC57" i="15"/>
  <c r="BC37" i="15"/>
  <c r="BC32" i="15"/>
  <c r="BC56" i="15"/>
  <c r="BC23" i="15"/>
  <c r="BC30" i="15"/>
  <c r="BC25" i="15"/>
  <c r="BC26" i="15"/>
  <c r="BC43" i="15"/>
  <c r="BC45" i="15"/>
  <c r="BC46" i="15"/>
  <c r="BC42" i="15"/>
  <c r="BC58" i="15"/>
  <c r="BC50" i="15"/>
  <c r="BC40" i="15"/>
  <c r="BA73" i="15"/>
  <c r="BB73" i="15" s="1"/>
  <c r="BC73" i="15" s="1"/>
  <c r="BB47" i="6"/>
  <c r="BB57" i="6" s="1"/>
  <c r="AZ72" i="15"/>
  <c r="BA72" i="15" s="1"/>
  <c r="BC69" i="15"/>
  <c r="BC70" i="15"/>
  <c r="BC68" i="15"/>
  <c r="BC65" i="15"/>
  <c r="BC62" i="15"/>
  <c r="BC67" i="15"/>
  <c r="BC66" i="15"/>
  <c r="BC59" i="15"/>
  <c r="BC61" i="15"/>
  <c r="BC63" i="15"/>
  <c r="BC29" i="15"/>
  <c r="BC47" i="15"/>
  <c r="BC49" i="15"/>
  <c r="BC22" i="15"/>
  <c r="BC28" i="15"/>
  <c r="BC38" i="15"/>
  <c r="BC55" i="15"/>
  <c r="BC33" i="15"/>
  <c r="BC27" i="15"/>
  <c r="BC48" i="15"/>
  <c r="BC34" i="15"/>
  <c r="BC39" i="15"/>
  <c r="BC44" i="15"/>
  <c r="BC52" i="15"/>
  <c r="BC24" i="15"/>
  <c r="BC31" i="15"/>
  <c r="BC60" i="15"/>
  <c r="BC51" i="15"/>
  <c r="BC41" i="15"/>
  <c r="BC19" i="15"/>
  <c r="BB42" i="6"/>
  <c r="BC42" i="6"/>
  <c r="BD38" i="6"/>
  <c r="BE38" i="6"/>
  <c r="BE41" i="6" s="1"/>
  <c r="BC41" i="6"/>
  <c r="BF27" i="6"/>
  <c r="BG27" i="6" s="1"/>
  <c r="BH19" i="6"/>
  <c r="BG35" i="6"/>
  <c r="BE45" i="6"/>
  <c r="BE66" i="6"/>
  <c r="BE43" i="6"/>
  <c r="BE10" i="6"/>
  <c r="BF9" i="6" s="1"/>
  <c r="BD69" i="6"/>
  <c r="BH26" i="6"/>
  <c r="BH25" i="6"/>
  <c r="BD49" i="15" l="1"/>
  <c r="BD62" i="15"/>
  <c r="BD48" i="15"/>
  <c r="BD53" i="15"/>
  <c r="BD31" i="15"/>
  <c r="BD36" i="15"/>
  <c r="BB72" i="15"/>
  <c r="BC72" i="15" s="1"/>
  <c r="BD72" i="15" s="1"/>
  <c r="BD50" i="15"/>
  <c r="BD32" i="15"/>
  <c r="BD30" i="15"/>
  <c r="BD33" i="15"/>
  <c r="BD29" i="15"/>
  <c r="BD44" i="15"/>
  <c r="BD51" i="15"/>
  <c r="BD41" i="15"/>
  <c r="BD60" i="15"/>
  <c r="BD68" i="15"/>
  <c r="BD34" i="15"/>
  <c r="BD55" i="15"/>
  <c r="BD38" i="15"/>
  <c r="BD61" i="15"/>
  <c r="BD39" i="15"/>
  <c r="BD28" i="15"/>
  <c r="BD71" i="15"/>
  <c r="BD59" i="15"/>
  <c r="BD69" i="15"/>
  <c r="BB48" i="6"/>
  <c r="BD45" i="15"/>
  <c r="BD46" i="15"/>
  <c r="BD37" i="15"/>
  <c r="BD42" i="15"/>
  <c r="BD52" i="15"/>
  <c r="BD43" i="15"/>
  <c r="BD64" i="15"/>
  <c r="BD56" i="15"/>
  <c r="BD67" i="15"/>
  <c r="BD35" i="15"/>
  <c r="BD47" i="15"/>
  <c r="BD57" i="15"/>
  <c r="BD25" i="15"/>
  <c r="BD65" i="15"/>
  <c r="BD66" i="15"/>
  <c r="BD73" i="15"/>
  <c r="BD70" i="15"/>
  <c r="BD58" i="15"/>
  <c r="BD40" i="15"/>
  <c r="BD63" i="15"/>
  <c r="BD54" i="15"/>
  <c r="BD23" i="15"/>
  <c r="BD26" i="15"/>
  <c r="BD22" i="15"/>
  <c r="BD27" i="15"/>
  <c r="BD24" i="15"/>
  <c r="BD19" i="15"/>
  <c r="BD41" i="6"/>
  <c r="BD21" i="15"/>
  <c r="BB21" i="15"/>
  <c r="BC47" i="6"/>
  <c r="BD39" i="6"/>
  <c r="BE39" i="6"/>
  <c r="BF36" i="6"/>
  <c r="BE47" i="6"/>
  <c r="BG36" i="6"/>
  <c r="BI19" i="6"/>
  <c r="BH35" i="6"/>
  <c r="BF45" i="6"/>
  <c r="BE69" i="6"/>
  <c r="BF10" i="6"/>
  <c r="BG9" i="6" s="1"/>
  <c r="BF66" i="6"/>
  <c r="BF43" i="6"/>
  <c r="BH27" i="6"/>
  <c r="BI25" i="6"/>
  <c r="BI26" i="6"/>
  <c r="BE61" i="15" l="1"/>
  <c r="BE49" i="15"/>
  <c r="BE47" i="15"/>
  <c r="BE24" i="15"/>
  <c r="BE38" i="15"/>
  <c r="BE58" i="15"/>
  <c r="BE34" i="15"/>
  <c r="BE48" i="15"/>
  <c r="BE32" i="15"/>
  <c r="BE42" i="15"/>
  <c r="BE22" i="15"/>
  <c r="BE73" i="15"/>
  <c r="BE68" i="15"/>
  <c r="BE23" i="15"/>
  <c r="BE28" i="15"/>
  <c r="BE67" i="15"/>
  <c r="BE70" i="15"/>
  <c r="BE26" i="15"/>
  <c r="BE44" i="15"/>
  <c r="BE56" i="15"/>
  <c r="BE27" i="15"/>
  <c r="BE54" i="15"/>
  <c r="BE72" i="15"/>
  <c r="BE31" i="15"/>
  <c r="BE55" i="15"/>
  <c r="BE69" i="15"/>
  <c r="BE52" i="15"/>
  <c r="BE66" i="15"/>
  <c r="BE46" i="15"/>
  <c r="BE53" i="15"/>
  <c r="BE60" i="15"/>
  <c r="BE29" i="15"/>
  <c r="BE45" i="15"/>
  <c r="BE30" i="15"/>
  <c r="BE62" i="15"/>
  <c r="BE50" i="15"/>
  <c r="BE35" i="15"/>
  <c r="BE43" i="15"/>
  <c r="BE37" i="15"/>
  <c r="BE25" i="15"/>
  <c r="BE63" i="15"/>
  <c r="BE41" i="15"/>
  <c r="BE64" i="15"/>
  <c r="BE33" i="15"/>
  <c r="BE71" i="15"/>
  <c r="BE65" i="15"/>
  <c r="BE40" i="15"/>
  <c r="BE51" i="15"/>
  <c r="BE57" i="15"/>
  <c r="BE59" i="15"/>
  <c r="BE39" i="15"/>
  <c r="BE36" i="15"/>
  <c r="BE19" i="15"/>
  <c r="BD42" i="6"/>
  <c r="BC57" i="6"/>
  <c r="BC48" i="6"/>
  <c r="BF38" i="6"/>
  <c r="BB74" i="15"/>
  <c r="BC74" i="15" s="1"/>
  <c r="BE42" i="6"/>
  <c r="BD76" i="15"/>
  <c r="BE76" i="15" s="1"/>
  <c r="BG38" i="6"/>
  <c r="BG41" i="6" s="1"/>
  <c r="BC21" i="15"/>
  <c r="BD47" i="6"/>
  <c r="BE48" i="6"/>
  <c r="BH36" i="6"/>
  <c r="BJ19" i="6"/>
  <c r="BI35" i="6"/>
  <c r="BE57" i="6"/>
  <c r="BG45" i="6"/>
  <c r="BF69" i="6"/>
  <c r="BG66" i="6"/>
  <c r="BG43" i="6"/>
  <c r="BG10" i="6"/>
  <c r="BH9" i="6" s="1"/>
  <c r="BI27" i="6"/>
  <c r="BJ26" i="6"/>
  <c r="BJ25" i="6"/>
  <c r="BF45" i="15" l="1"/>
  <c r="BD74" i="15"/>
  <c r="BE74" i="15" s="1"/>
  <c r="BF74" i="15" s="1"/>
  <c r="BF60" i="15"/>
  <c r="BF26" i="15"/>
  <c r="BF57" i="15"/>
  <c r="BF50" i="15"/>
  <c r="BF24" i="15"/>
  <c r="BF37" i="15"/>
  <c r="BC75" i="15"/>
  <c r="BF27" i="15"/>
  <c r="BF63" i="15"/>
  <c r="BF56" i="15"/>
  <c r="BF40" i="15"/>
  <c r="BF49" i="15"/>
  <c r="BF30" i="15"/>
  <c r="BF51" i="15"/>
  <c r="BF44" i="15"/>
  <c r="BF28" i="15"/>
  <c r="BF53" i="15"/>
  <c r="BF55" i="15"/>
  <c r="BF29" i="15"/>
  <c r="BF71" i="15"/>
  <c r="BF67" i="15"/>
  <c r="BF70" i="15"/>
  <c r="BF68" i="15"/>
  <c r="BF69" i="15"/>
  <c r="BF64" i="15"/>
  <c r="BF76" i="15"/>
  <c r="BF72" i="15"/>
  <c r="BF73" i="15"/>
  <c r="BF62" i="15"/>
  <c r="BF65" i="15"/>
  <c r="BF66" i="15"/>
  <c r="BF32" i="15"/>
  <c r="BF48" i="15"/>
  <c r="BF36" i="15"/>
  <c r="BF54" i="15"/>
  <c r="BF38" i="15"/>
  <c r="BF23" i="15"/>
  <c r="BF39" i="15"/>
  <c r="BF42" i="15"/>
  <c r="BF43" i="15"/>
  <c r="BF31" i="15"/>
  <c r="BF46" i="15"/>
  <c r="BF52" i="15"/>
  <c r="BF25" i="15"/>
  <c r="BF33" i="15"/>
  <c r="BF58" i="15"/>
  <c r="BF22" i="15"/>
  <c r="BF59" i="15"/>
  <c r="BF34" i="15"/>
  <c r="BF41" i="15"/>
  <c r="BF47" i="15"/>
  <c r="BF35" i="15"/>
  <c r="BF61" i="15"/>
  <c r="BF19" i="15"/>
  <c r="BG39" i="6"/>
  <c r="BF41" i="6"/>
  <c r="BH38" i="6"/>
  <c r="BH41" i="6" s="1"/>
  <c r="BF39" i="6"/>
  <c r="BF21" i="15"/>
  <c r="BD48" i="6"/>
  <c r="BD57" i="6"/>
  <c r="BG47" i="6"/>
  <c r="BI36" i="6"/>
  <c r="BK19" i="6"/>
  <c r="BJ35" i="6"/>
  <c r="BH45" i="6"/>
  <c r="BH10" i="6"/>
  <c r="BI9" i="6" s="1"/>
  <c r="BH43" i="6"/>
  <c r="BH66" i="6"/>
  <c r="BG69" i="6"/>
  <c r="BJ27" i="6"/>
  <c r="BK25" i="6"/>
  <c r="BK26" i="6"/>
  <c r="BD75" i="15" l="1"/>
  <c r="BE75" i="15" s="1"/>
  <c r="BG50" i="15"/>
  <c r="BG58" i="15"/>
  <c r="BG30" i="15"/>
  <c r="BG64" i="15"/>
  <c r="BG55" i="15"/>
  <c r="BG40" i="15"/>
  <c r="BG47" i="15"/>
  <c r="BG52" i="15"/>
  <c r="BG38" i="15"/>
  <c r="BG74" i="15"/>
  <c r="BG68" i="15"/>
  <c r="BG53" i="15"/>
  <c r="BG56" i="15"/>
  <c r="BG33" i="15"/>
  <c r="BG29" i="15"/>
  <c r="BG70" i="15"/>
  <c r="BG34" i="15"/>
  <c r="BG36" i="15"/>
  <c r="BG72" i="15"/>
  <c r="BG67" i="15"/>
  <c r="BG44" i="15"/>
  <c r="BG42" i="15"/>
  <c r="BG57" i="15"/>
  <c r="BG39" i="15"/>
  <c r="BG49" i="15"/>
  <c r="BG69" i="15"/>
  <c r="BG46" i="15"/>
  <c r="BG54" i="15"/>
  <c r="BG28" i="15"/>
  <c r="BG60" i="15"/>
  <c r="BG31" i="15"/>
  <c r="BG48" i="15"/>
  <c r="BG76" i="15"/>
  <c r="BG71" i="15"/>
  <c r="BG51" i="15"/>
  <c r="BG62" i="15"/>
  <c r="BG66" i="15"/>
  <c r="BG61" i="15"/>
  <c r="BG65" i="15"/>
  <c r="BG35" i="15"/>
  <c r="BG41" i="15"/>
  <c r="BG73" i="15"/>
  <c r="BG63" i="15"/>
  <c r="BG59" i="15"/>
  <c r="BG43" i="15"/>
  <c r="BG32" i="15"/>
  <c r="BH32" i="15" s="1"/>
  <c r="BG37" i="15"/>
  <c r="BG45" i="15"/>
  <c r="BG42" i="6"/>
  <c r="BF47" i="6"/>
  <c r="BF57" i="6" s="1"/>
  <c r="BE21" i="15"/>
  <c r="BG25" i="15"/>
  <c r="BG23" i="15"/>
  <c r="BG22" i="15"/>
  <c r="BG26" i="15"/>
  <c r="BG24" i="15"/>
  <c r="BG27" i="15"/>
  <c r="BG19" i="15"/>
  <c r="BG21" i="15"/>
  <c r="BF78" i="15"/>
  <c r="BG78" i="15" s="1"/>
  <c r="BH39" i="6"/>
  <c r="BI38" i="6"/>
  <c r="BI41" i="6" s="1"/>
  <c r="BF42" i="6"/>
  <c r="BG48" i="6"/>
  <c r="BH47" i="6"/>
  <c r="BJ36" i="6"/>
  <c r="BL19" i="6"/>
  <c r="BK35" i="6"/>
  <c r="BG57" i="6"/>
  <c r="BI45" i="6"/>
  <c r="BH69" i="6"/>
  <c r="BI66" i="6"/>
  <c r="BI10" i="6"/>
  <c r="BJ9" i="6" s="1"/>
  <c r="BI43" i="6"/>
  <c r="BK27" i="6"/>
  <c r="BL26" i="6"/>
  <c r="BL25" i="6"/>
  <c r="BH27" i="15" l="1"/>
  <c r="BF48" i="6"/>
  <c r="BF75" i="15"/>
  <c r="BG75" i="15" s="1"/>
  <c r="BH75" i="15" s="1"/>
  <c r="BH43" i="15"/>
  <c r="BH61" i="15"/>
  <c r="BH52" i="15"/>
  <c r="BH31" i="15"/>
  <c r="BH57" i="15"/>
  <c r="BH29" i="15"/>
  <c r="BH47" i="15"/>
  <c r="BH60" i="15"/>
  <c r="BH42" i="15"/>
  <c r="BH33" i="15"/>
  <c r="BH53" i="15"/>
  <c r="BH51" i="15"/>
  <c r="BH46" i="15"/>
  <c r="BH45" i="15"/>
  <c r="BH41" i="15"/>
  <c r="BE77" i="15"/>
  <c r="BF77" i="15" s="1"/>
  <c r="BH59" i="15"/>
  <c r="BH28" i="15"/>
  <c r="BH44" i="15"/>
  <c r="BH40" i="15"/>
  <c r="BH76" i="15"/>
  <c r="BH71" i="15"/>
  <c r="BH68" i="15"/>
  <c r="BH73" i="15"/>
  <c r="BH69" i="15"/>
  <c r="BH67" i="15"/>
  <c r="BH72" i="15"/>
  <c r="BH74" i="15"/>
  <c r="BH70" i="15"/>
  <c r="BH64" i="15"/>
  <c r="BH65" i="15"/>
  <c r="BH66" i="15"/>
  <c r="BH62" i="15"/>
  <c r="BH63" i="15"/>
  <c r="BH78" i="15"/>
  <c r="BH54" i="15"/>
  <c r="BH56" i="15"/>
  <c r="BH55" i="15"/>
  <c r="BH30" i="15"/>
  <c r="BH37" i="15"/>
  <c r="BH35" i="15"/>
  <c r="BH49" i="15"/>
  <c r="BH34" i="15"/>
  <c r="BH58" i="15"/>
  <c r="BH36" i="15"/>
  <c r="BH48" i="15"/>
  <c r="BH39" i="15"/>
  <c r="BH38" i="15"/>
  <c r="BH50" i="15"/>
  <c r="BH24" i="15"/>
  <c r="BH23" i="15"/>
  <c r="BH22" i="15"/>
  <c r="BH25" i="15"/>
  <c r="BH26" i="15"/>
  <c r="BH19" i="15"/>
  <c r="BH21" i="15"/>
  <c r="BJ38" i="6"/>
  <c r="BJ41" i="6" s="1"/>
  <c r="BI39" i="6"/>
  <c r="BG79" i="15"/>
  <c r="BH79" i="15" s="1"/>
  <c r="BH42" i="6"/>
  <c r="BH48" i="6"/>
  <c r="BI47" i="6"/>
  <c r="BK36" i="6"/>
  <c r="BM19" i="6"/>
  <c r="BL35" i="6"/>
  <c r="BH57" i="6"/>
  <c r="BJ45" i="6"/>
  <c r="BJ10" i="6"/>
  <c r="BK9" i="6" s="1"/>
  <c r="BJ66" i="6"/>
  <c r="BJ43" i="6"/>
  <c r="BI69" i="6"/>
  <c r="BL27" i="6"/>
  <c r="BM26" i="6"/>
  <c r="BM25" i="6"/>
  <c r="BI41" i="15" l="1"/>
  <c r="BG77" i="15"/>
  <c r="BH77" i="15" s="1"/>
  <c r="BI77" i="15" s="1"/>
  <c r="BI23" i="15"/>
  <c r="BI35" i="15"/>
  <c r="BI39" i="15"/>
  <c r="BI56" i="15"/>
  <c r="BI48" i="15"/>
  <c r="BI54" i="15"/>
  <c r="BI40" i="15"/>
  <c r="BI27" i="15"/>
  <c r="BI25" i="15"/>
  <c r="BI36" i="15"/>
  <c r="BI30" i="15"/>
  <c r="BI44" i="15"/>
  <c r="BI32" i="15"/>
  <c r="BI26" i="15"/>
  <c r="BI37" i="15"/>
  <c r="BI22" i="15"/>
  <c r="BI45" i="15"/>
  <c r="BI63" i="15"/>
  <c r="BI79" i="15"/>
  <c r="BI28" i="15"/>
  <c r="BI71" i="15"/>
  <c r="BI67" i="15"/>
  <c r="BI78" i="15"/>
  <c r="BI70" i="15"/>
  <c r="BI73" i="15"/>
  <c r="BI68" i="15"/>
  <c r="BI69" i="15"/>
  <c r="BI72" i="15"/>
  <c r="BI64" i="15"/>
  <c r="BI75" i="15"/>
  <c r="BI74" i="15"/>
  <c r="BI76" i="15"/>
  <c r="BI65" i="15"/>
  <c r="BI66" i="15"/>
  <c r="BI51" i="15"/>
  <c r="BI57" i="15"/>
  <c r="BI62" i="15"/>
  <c r="BI59" i="15"/>
  <c r="BJ59" i="15" s="1"/>
  <c r="BI58" i="15"/>
  <c r="BI33" i="15"/>
  <c r="BI50" i="15"/>
  <c r="BI34" i="15"/>
  <c r="BI61" i="15"/>
  <c r="BJ61" i="15" s="1"/>
  <c r="BI43" i="15"/>
  <c r="BJ43" i="15" s="1"/>
  <c r="BI60" i="15"/>
  <c r="BJ60" i="15" s="1"/>
  <c r="BI53" i="15"/>
  <c r="BI46" i="15"/>
  <c r="BI47" i="15"/>
  <c r="BI52" i="15"/>
  <c r="BI42" i="15"/>
  <c r="BJ42" i="15" s="1"/>
  <c r="BI24" i="15"/>
  <c r="BI38" i="15"/>
  <c r="BJ38" i="15" s="1"/>
  <c r="BI49" i="15"/>
  <c r="BJ49" i="15" s="1"/>
  <c r="BI55" i="15"/>
  <c r="BI29" i="15"/>
  <c r="BI31" i="15"/>
  <c r="BI21" i="15"/>
  <c r="BI42" i="6"/>
  <c r="BJ39" i="6"/>
  <c r="BK38" i="6"/>
  <c r="BH80" i="15"/>
  <c r="BI80" i="15" s="1"/>
  <c r="BJ47" i="6"/>
  <c r="BI19" i="15"/>
  <c r="BI48" i="6"/>
  <c r="BL36" i="6"/>
  <c r="BN19" i="6"/>
  <c r="BM35" i="6"/>
  <c r="BI57" i="6"/>
  <c r="BK45" i="6"/>
  <c r="BK10" i="6"/>
  <c r="BL9" i="6" s="1"/>
  <c r="BK66" i="6"/>
  <c r="BK43" i="6"/>
  <c r="BJ69" i="6"/>
  <c r="BM27" i="6"/>
  <c r="BN26" i="6"/>
  <c r="BN25" i="6"/>
  <c r="BJ39" i="15" l="1"/>
  <c r="BJ78" i="15"/>
  <c r="BJ35" i="15"/>
  <c r="BJ55" i="15"/>
  <c r="BJ52" i="15"/>
  <c r="BJ31" i="15"/>
  <c r="BJ53" i="15"/>
  <c r="BJ51" i="15"/>
  <c r="BJ34" i="15"/>
  <c r="BJ47" i="15"/>
  <c r="BJ54" i="15"/>
  <c r="BJ32" i="15"/>
  <c r="BJ44" i="15"/>
  <c r="BJ56" i="15"/>
  <c r="BJ50" i="15"/>
  <c r="BJ36" i="15"/>
  <c r="BJ58" i="15"/>
  <c r="BJ45" i="15"/>
  <c r="BJ62" i="15"/>
  <c r="BJ37" i="15"/>
  <c r="BJ80" i="15"/>
  <c r="BJ40" i="15"/>
  <c r="BJ28" i="15"/>
  <c r="BJ48" i="15"/>
  <c r="BJ64" i="15"/>
  <c r="BJ75" i="15"/>
  <c r="BJ73" i="15"/>
  <c r="BJ68" i="15"/>
  <c r="BJ76" i="15"/>
  <c r="BJ69" i="15"/>
  <c r="BJ67" i="15"/>
  <c r="BJ79" i="15"/>
  <c r="BJ77" i="15"/>
  <c r="BJ70" i="15"/>
  <c r="BJ71" i="15"/>
  <c r="BJ74" i="15"/>
  <c r="BJ72" i="15"/>
  <c r="BJ65" i="15"/>
  <c r="BJ57" i="15"/>
  <c r="BJ66" i="15"/>
  <c r="BJ29" i="15"/>
  <c r="BJ46" i="15"/>
  <c r="BJ33" i="15"/>
  <c r="BJ63" i="15"/>
  <c r="BJ30" i="15"/>
  <c r="BJ41" i="15"/>
  <c r="BK39" i="6"/>
  <c r="BK42" i="6" s="1"/>
  <c r="BJ19" i="15"/>
  <c r="BK59" i="15" s="1"/>
  <c r="BK41" i="6"/>
  <c r="BJ21" i="15" s="1"/>
  <c r="BJ42" i="6"/>
  <c r="BL38" i="6"/>
  <c r="BI81" i="15"/>
  <c r="BJ81" i="15" s="1"/>
  <c r="BJ48" i="6"/>
  <c r="BJ25" i="15"/>
  <c r="BJ22" i="15"/>
  <c r="BJ23" i="15"/>
  <c r="BJ24" i="15"/>
  <c r="BJ27" i="15"/>
  <c r="BJ26" i="15"/>
  <c r="BM36" i="6"/>
  <c r="BO19" i="6"/>
  <c r="BN35" i="6"/>
  <c r="BJ57" i="6"/>
  <c r="BL45" i="6"/>
  <c r="BK69" i="6"/>
  <c r="BL43" i="6"/>
  <c r="BL66" i="6"/>
  <c r="BL10" i="6"/>
  <c r="BM9" i="6" s="1"/>
  <c r="BN27" i="6"/>
  <c r="BO26" i="6"/>
  <c r="BO25" i="6"/>
  <c r="BK46" i="15" l="1"/>
  <c r="BK29" i="15"/>
  <c r="BK47" i="6"/>
  <c r="BK57" i="6" s="1"/>
  <c r="BK48" i="15"/>
  <c r="BK55" i="15"/>
  <c r="BK40" i="15"/>
  <c r="BK37" i="15"/>
  <c r="BK62" i="15"/>
  <c r="BK56" i="15"/>
  <c r="BK28" i="15"/>
  <c r="BK57" i="15"/>
  <c r="BK44" i="15"/>
  <c r="BK34" i="15"/>
  <c r="BK43" i="15"/>
  <c r="BK38" i="15"/>
  <c r="BK41" i="15"/>
  <c r="BK52" i="15"/>
  <c r="BK39" i="15"/>
  <c r="BK79" i="15"/>
  <c r="BK78" i="15"/>
  <c r="BK64" i="15"/>
  <c r="BK71" i="15"/>
  <c r="BK77" i="15"/>
  <c r="BK70" i="15"/>
  <c r="BK68" i="15"/>
  <c r="BK81" i="15"/>
  <c r="BK67" i="15"/>
  <c r="BK72" i="15"/>
  <c r="BK80" i="15"/>
  <c r="BK73" i="15"/>
  <c r="BK75" i="15"/>
  <c r="BK76" i="15"/>
  <c r="BK69" i="15"/>
  <c r="BK74" i="15"/>
  <c r="BK65" i="15"/>
  <c r="BK51" i="15"/>
  <c r="BK66" i="15"/>
  <c r="BK60" i="15"/>
  <c r="BK30" i="15"/>
  <c r="BK47" i="15"/>
  <c r="BK54" i="15"/>
  <c r="BK49" i="15"/>
  <c r="BK45" i="15"/>
  <c r="BK50" i="15"/>
  <c r="BK63" i="15"/>
  <c r="BK31" i="15"/>
  <c r="BK32" i="15"/>
  <c r="BK36" i="15"/>
  <c r="BL36" i="15" s="1"/>
  <c r="BK53" i="15"/>
  <c r="BK33" i="15"/>
  <c r="BK42" i="15"/>
  <c r="BK61" i="15"/>
  <c r="BK58" i="15"/>
  <c r="BK35" i="15"/>
  <c r="BK22" i="15"/>
  <c r="BK26" i="15"/>
  <c r="BK25" i="15"/>
  <c r="BK24" i="15"/>
  <c r="BK23" i="15"/>
  <c r="BK27" i="15"/>
  <c r="BK19" i="15"/>
  <c r="BL39" i="6"/>
  <c r="BL41" i="6"/>
  <c r="BL47" i="6" s="1"/>
  <c r="BM38" i="6"/>
  <c r="BJ82" i="15"/>
  <c r="BK82" i="15" s="1"/>
  <c r="BN36" i="6"/>
  <c r="BP19" i="6"/>
  <c r="BO35" i="6"/>
  <c r="BM45" i="6"/>
  <c r="BM43" i="6"/>
  <c r="BM66" i="6"/>
  <c r="BM10" i="6"/>
  <c r="BN9" i="6" s="1"/>
  <c r="BL69" i="6"/>
  <c r="BO27" i="6"/>
  <c r="BP26" i="6"/>
  <c r="BP25" i="6"/>
  <c r="BK48" i="6" l="1"/>
  <c r="BL27" i="15"/>
  <c r="BL58" i="15"/>
  <c r="BL32" i="15"/>
  <c r="BL22" i="15"/>
  <c r="BL49" i="15"/>
  <c r="BL79" i="15"/>
  <c r="BL35" i="15"/>
  <c r="BL54" i="15"/>
  <c r="BL38" i="15"/>
  <c r="BL43" i="15"/>
  <c r="BL61" i="15"/>
  <c r="BL42" i="15"/>
  <c r="BL63" i="15"/>
  <c r="BL30" i="15"/>
  <c r="BL46" i="15"/>
  <c r="BL44" i="15"/>
  <c r="BL48" i="15"/>
  <c r="BL47" i="15"/>
  <c r="BL55" i="15"/>
  <c r="BL60" i="15"/>
  <c r="BL39" i="15"/>
  <c r="BL57" i="15"/>
  <c r="BL68" i="15"/>
  <c r="BL64" i="15"/>
  <c r="BL81" i="15"/>
  <c r="BL75" i="15"/>
  <c r="BL70" i="15"/>
  <c r="BL72" i="15"/>
  <c r="BL77" i="15"/>
  <c r="BL67" i="15"/>
  <c r="BL76" i="15"/>
  <c r="BL71" i="15"/>
  <c r="BL73" i="15"/>
  <c r="BL69" i="15"/>
  <c r="BL74" i="15"/>
  <c r="BL65" i="15"/>
  <c r="BL66" i="15"/>
  <c r="BL24" i="15"/>
  <c r="BL25" i="15"/>
  <c r="BL40" i="15"/>
  <c r="BL80" i="15"/>
  <c r="BL52" i="15"/>
  <c r="BL28" i="15"/>
  <c r="BL31" i="15"/>
  <c r="BL26" i="15"/>
  <c r="BL50" i="15"/>
  <c r="BL56" i="15"/>
  <c r="BL37" i="15"/>
  <c r="BL51" i="15"/>
  <c r="BL41" i="15"/>
  <c r="BL29" i="15"/>
  <c r="BL23" i="15"/>
  <c r="BL34" i="15"/>
  <c r="BL33" i="15"/>
  <c r="BL53" i="15"/>
  <c r="BL45" i="15"/>
  <c r="BL82" i="15"/>
  <c r="BL78" i="15"/>
  <c r="BL62" i="15"/>
  <c r="BL59" i="15"/>
  <c r="BL19" i="15"/>
  <c r="BL42" i="6"/>
  <c r="BM39" i="6"/>
  <c r="BK21" i="15"/>
  <c r="BM41" i="6"/>
  <c r="BN38" i="6"/>
  <c r="BL48" i="6"/>
  <c r="BO36" i="6"/>
  <c r="BQ19" i="6"/>
  <c r="BP35" i="6"/>
  <c r="BL57" i="6"/>
  <c r="BN45" i="6"/>
  <c r="BM69" i="6"/>
  <c r="BN10" i="6"/>
  <c r="BO9" i="6" s="1"/>
  <c r="BN66" i="6"/>
  <c r="BN43" i="6"/>
  <c r="BP27" i="6"/>
  <c r="BQ26" i="6"/>
  <c r="BQ25" i="6"/>
  <c r="BM58" i="15" l="1"/>
  <c r="BM29" i="15"/>
  <c r="BM43" i="15"/>
  <c r="BM36" i="15"/>
  <c r="BM65" i="15"/>
  <c r="BM22" i="15"/>
  <c r="BM26" i="15"/>
  <c r="BM41" i="15"/>
  <c r="BM45" i="15"/>
  <c r="BM56" i="15"/>
  <c r="BM34" i="15"/>
  <c r="BM49" i="15"/>
  <c r="BM38" i="15"/>
  <c r="BM57" i="15"/>
  <c r="BM23" i="15"/>
  <c r="BM53" i="15"/>
  <c r="BM51" i="15"/>
  <c r="BM28" i="15"/>
  <c r="BM39" i="15"/>
  <c r="BM46" i="15"/>
  <c r="BM44" i="15"/>
  <c r="BM25" i="15"/>
  <c r="BM33" i="15"/>
  <c r="BM37" i="15"/>
  <c r="BM52" i="15"/>
  <c r="BM60" i="15"/>
  <c r="BM30" i="15"/>
  <c r="BM81" i="15"/>
  <c r="BM27" i="15"/>
  <c r="BM40" i="15"/>
  <c r="BM47" i="15"/>
  <c r="BM42" i="15"/>
  <c r="BM55" i="15"/>
  <c r="BM59" i="15"/>
  <c r="BM50" i="15"/>
  <c r="BM24" i="15"/>
  <c r="BM62" i="15"/>
  <c r="BM48" i="15"/>
  <c r="BM61" i="15"/>
  <c r="BM79" i="15"/>
  <c r="BM82" i="15"/>
  <c r="BM80" i="15"/>
  <c r="BM68" i="15"/>
  <c r="BM78" i="15"/>
  <c r="BM75" i="15"/>
  <c r="BM70" i="15"/>
  <c r="BM73" i="15"/>
  <c r="BM72" i="15"/>
  <c r="BM71" i="15"/>
  <c r="BM64" i="15"/>
  <c r="BM67" i="15"/>
  <c r="BM69" i="15"/>
  <c r="BM77" i="15"/>
  <c r="BM76" i="15"/>
  <c r="BM74" i="15"/>
  <c r="BM66" i="15"/>
  <c r="BM63" i="15"/>
  <c r="BM35" i="15"/>
  <c r="BM31" i="15"/>
  <c r="BM32" i="15"/>
  <c r="BM54" i="15"/>
  <c r="BN39" i="6"/>
  <c r="BL21" i="15"/>
  <c r="BM47" i="6"/>
  <c r="BK83" i="15"/>
  <c r="BL83" i="15" s="1"/>
  <c r="BM83" i="15" s="1"/>
  <c r="BO38" i="6"/>
  <c r="BO41" i="6" s="1"/>
  <c r="BN41" i="6"/>
  <c r="BN47" i="6" s="1"/>
  <c r="BM42" i="6"/>
  <c r="BM19" i="15"/>
  <c r="BP36" i="6"/>
  <c r="BR19" i="6"/>
  <c r="BQ35" i="6"/>
  <c r="BO45" i="6"/>
  <c r="BO55" i="6" s="1"/>
  <c r="BN69" i="6"/>
  <c r="BO66" i="6"/>
  <c r="BO10" i="6"/>
  <c r="BP9" i="6" s="1"/>
  <c r="BO43" i="6"/>
  <c r="BQ27" i="6"/>
  <c r="BR26" i="6"/>
  <c r="BR25" i="6"/>
  <c r="BN28" i="15" l="1"/>
  <c r="BN31" i="15"/>
  <c r="BN30" i="15"/>
  <c r="BN29" i="15"/>
  <c r="BN32" i="15"/>
  <c r="BN33" i="15"/>
  <c r="BN34" i="15"/>
  <c r="BN35" i="15"/>
  <c r="BN37" i="15"/>
  <c r="BN36" i="15"/>
  <c r="BN38" i="15"/>
  <c r="BN40" i="15"/>
  <c r="BN39" i="15"/>
  <c r="BN41" i="15"/>
  <c r="BN42" i="15"/>
  <c r="BN43" i="15"/>
  <c r="BN45" i="15"/>
  <c r="BN44" i="15"/>
  <c r="BN46" i="15"/>
  <c r="BN47" i="15"/>
  <c r="BN48" i="15"/>
  <c r="BN49" i="15"/>
  <c r="BN50" i="15"/>
  <c r="BN51" i="15"/>
  <c r="BN52" i="15"/>
  <c r="BN53" i="15"/>
  <c r="BN55" i="15"/>
  <c r="BN54" i="15"/>
  <c r="BN57" i="15"/>
  <c r="BN56" i="15"/>
  <c r="BN58" i="15"/>
  <c r="BN59" i="15"/>
  <c r="BN62" i="15"/>
  <c r="BN61" i="15"/>
  <c r="BN60" i="15"/>
  <c r="BN63" i="15"/>
  <c r="BN64" i="15"/>
  <c r="BN65" i="15"/>
  <c r="BN66" i="15"/>
  <c r="BN67" i="15"/>
  <c r="BN68" i="15"/>
  <c r="BN69" i="15"/>
  <c r="BN70" i="15"/>
  <c r="BN71" i="15"/>
  <c r="BN73" i="15"/>
  <c r="BN72" i="15"/>
  <c r="BN74" i="15"/>
  <c r="BN76" i="15"/>
  <c r="BN75" i="15"/>
  <c r="BN78" i="15"/>
  <c r="BN77" i="15"/>
  <c r="BN79" i="15"/>
  <c r="BN80" i="15"/>
  <c r="BN81" i="15"/>
  <c r="BN82" i="15"/>
  <c r="BN83" i="15"/>
  <c r="BN19" i="15"/>
  <c r="BO28" i="15" s="1"/>
  <c r="BM48" i="6"/>
  <c r="BM57" i="6"/>
  <c r="BL84" i="15"/>
  <c r="BO39" i="6"/>
  <c r="BM21" i="15"/>
  <c r="BN21" i="15"/>
  <c r="BP38" i="6"/>
  <c r="BP41" i="6" s="1"/>
  <c r="BN42" i="6"/>
  <c r="BN23" i="15"/>
  <c r="BN24" i="15"/>
  <c r="BN22" i="15"/>
  <c r="BN27" i="15"/>
  <c r="BN26" i="15"/>
  <c r="BN25" i="15"/>
  <c r="BN48" i="6"/>
  <c r="BO47" i="6"/>
  <c r="BQ36" i="6"/>
  <c r="BS19" i="6"/>
  <c r="BR35" i="6"/>
  <c r="BN57" i="6"/>
  <c r="BP45" i="6"/>
  <c r="BO69" i="6"/>
  <c r="BP43" i="6"/>
  <c r="BP66" i="6"/>
  <c r="BP10" i="6"/>
  <c r="BQ9" i="6" s="1"/>
  <c r="BR27" i="6"/>
  <c r="BS25" i="6"/>
  <c r="BS26" i="6"/>
  <c r="BM84" i="15" l="1"/>
  <c r="BN84" i="15" s="1"/>
  <c r="BO84" i="15" s="1"/>
  <c r="BO44" i="15"/>
  <c r="BO31" i="15"/>
  <c r="BO35" i="15"/>
  <c r="BO53" i="15"/>
  <c r="BO59" i="15"/>
  <c r="BO51" i="15"/>
  <c r="BO52" i="15"/>
  <c r="BO61" i="15"/>
  <c r="BO60" i="15"/>
  <c r="BO81" i="15"/>
  <c r="BO54" i="15"/>
  <c r="BO33" i="15"/>
  <c r="BO25" i="15"/>
  <c r="BO80" i="15"/>
  <c r="BO70" i="15"/>
  <c r="BO79" i="15"/>
  <c r="BO82" i="15"/>
  <c r="BO78" i="15"/>
  <c r="BO68" i="15"/>
  <c r="BO75" i="15"/>
  <c r="BO73" i="15"/>
  <c r="BO69" i="15"/>
  <c r="BO72" i="15"/>
  <c r="BO64" i="15"/>
  <c r="BO77" i="15"/>
  <c r="BO67" i="15"/>
  <c r="BO76" i="15"/>
  <c r="BO65" i="15"/>
  <c r="BO66" i="15"/>
  <c r="BO58" i="15"/>
  <c r="BO43" i="15"/>
  <c r="BO71" i="15"/>
  <c r="BO41" i="15"/>
  <c r="BO38" i="15"/>
  <c r="BO49" i="15"/>
  <c r="BO36" i="15"/>
  <c r="BO34" i="15"/>
  <c r="BO56" i="15"/>
  <c r="BO29" i="15"/>
  <c r="BO45" i="15"/>
  <c r="BO57" i="15"/>
  <c r="BO83" i="15"/>
  <c r="BO48" i="15"/>
  <c r="BO55" i="15"/>
  <c r="BO40" i="15"/>
  <c r="BO50" i="15"/>
  <c r="BO37" i="15"/>
  <c r="BO63" i="15"/>
  <c r="BO30" i="15"/>
  <c r="BO46" i="15"/>
  <c r="BO32" i="15"/>
  <c r="BO74" i="15"/>
  <c r="BO42" i="15"/>
  <c r="BO47" i="15"/>
  <c r="BO39" i="15"/>
  <c r="BO62" i="15"/>
  <c r="BO26" i="15"/>
  <c r="BO23" i="15"/>
  <c r="BO27" i="15"/>
  <c r="BO24" i="15"/>
  <c r="BO22" i="15"/>
  <c r="BN86" i="15"/>
  <c r="BO86" i="15" s="1"/>
  <c r="BM85" i="15"/>
  <c r="BN85" i="15" s="1"/>
  <c r="BQ38" i="6"/>
  <c r="BQ41" i="6" s="1"/>
  <c r="BO42" i="6"/>
  <c r="BO21" i="15"/>
  <c r="BP39" i="6"/>
  <c r="BP47" i="6"/>
  <c r="BO19" i="15"/>
  <c r="BO48" i="6"/>
  <c r="BR36" i="6"/>
  <c r="BT19" i="6"/>
  <c r="BS35" i="6"/>
  <c r="BO57" i="6"/>
  <c r="BQ45" i="6"/>
  <c r="BP69" i="6"/>
  <c r="BQ66" i="6"/>
  <c r="BQ43" i="6"/>
  <c r="BQ10" i="6"/>
  <c r="BR9" i="6" s="1"/>
  <c r="BS27" i="6"/>
  <c r="BT25" i="6"/>
  <c r="BT26" i="6"/>
  <c r="BO85" i="15" l="1"/>
  <c r="BP85" i="15" s="1"/>
  <c r="BP55" i="15"/>
  <c r="BP36" i="15"/>
  <c r="BP65" i="15"/>
  <c r="BP52" i="15"/>
  <c r="BP32" i="15"/>
  <c r="BP48" i="15"/>
  <c r="BP49" i="15"/>
  <c r="BP86" i="15"/>
  <c r="BP51" i="15"/>
  <c r="BP46" i="15"/>
  <c r="BP83" i="15"/>
  <c r="BP38" i="15"/>
  <c r="BP59" i="15"/>
  <c r="BP30" i="15"/>
  <c r="BP57" i="15"/>
  <c r="BP62" i="15"/>
  <c r="BP63" i="15"/>
  <c r="BP45" i="15"/>
  <c r="BP74" i="15"/>
  <c r="BP39" i="15"/>
  <c r="BP37" i="15"/>
  <c r="BP29" i="15"/>
  <c r="BP47" i="15"/>
  <c r="BP50" i="15"/>
  <c r="BP56" i="15"/>
  <c r="BP41" i="15"/>
  <c r="BP33" i="15"/>
  <c r="BP53" i="15"/>
  <c r="BP54" i="15"/>
  <c r="BP35" i="15"/>
  <c r="BP43" i="15"/>
  <c r="BP81" i="15"/>
  <c r="BP31" i="15"/>
  <c r="BP58" i="15"/>
  <c r="BP60" i="15"/>
  <c r="BP44" i="15"/>
  <c r="BP82" i="15"/>
  <c r="BP84" i="15"/>
  <c r="BP79" i="15"/>
  <c r="BP70" i="15"/>
  <c r="BP71" i="15"/>
  <c r="BP73" i="15"/>
  <c r="BP64" i="15"/>
  <c r="BP68" i="15"/>
  <c r="BP75" i="15"/>
  <c r="BP67" i="15"/>
  <c r="BP69" i="15"/>
  <c r="BP77" i="15"/>
  <c r="BP72" i="15"/>
  <c r="BP76" i="15"/>
  <c r="BP66" i="15"/>
  <c r="BP78" i="15"/>
  <c r="BP80" i="15"/>
  <c r="BP42" i="15"/>
  <c r="BP40" i="15"/>
  <c r="BP34" i="15"/>
  <c r="BP61" i="15"/>
  <c r="BP28" i="15"/>
  <c r="BP19" i="15"/>
  <c r="BP21" i="15"/>
  <c r="BQ39" i="6"/>
  <c r="BP42" i="6"/>
  <c r="BR38" i="6"/>
  <c r="BO87" i="15"/>
  <c r="BP87" i="15" s="1"/>
  <c r="BP25" i="15"/>
  <c r="BP26" i="15"/>
  <c r="BP27" i="15"/>
  <c r="BP24" i="15"/>
  <c r="BP22" i="15"/>
  <c r="BP23" i="15"/>
  <c r="BP48" i="6"/>
  <c r="BQ47" i="6"/>
  <c r="BS36" i="6"/>
  <c r="BU19" i="6"/>
  <c r="BT35" i="6"/>
  <c r="BP57" i="6"/>
  <c r="BR45" i="6"/>
  <c r="BQ69" i="6"/>
  <c r="BR43" i="6"/>
  <c r="BR66" i="6"/>
  <c r="BR10" i="6"/>
  <c r="BS9" i="6" s="1"/>
  <c r="BT27" i="6"/>
  <c r="BU26" i="6"/>
  <c r="BU25" i="6"/>
  <c r="BQ42" i="15" l="1"/>
  <c r="BQ78" i="15"/>
  <c r="BQ22" i="15"/>
  <c r="BQ27" i="15"/>
  <c r="BQ24" i="15"/>
  <c r="BQ74" i="15"/>
  <c r="BQ35" i="15"/>
  <c r="BQ28" i="15"/>
  <c r="BQ44" i="15"/>
  <c r="BQ60" i="15"/>
  <c r="BQ58" i="15"/>
  <c r="BQ26" i="15"/>
  <c r="BQ40" i="15"/>
  <c r="BQ54" i="15"/>
  <c r="BQ45" i="15"/>
  <c r="BQ55" i="15"/>
  <c r="BQ53" i="15"/>
  <c r="BQ31" i="15"/>
  <c r="BQ33" i="15"/>
  <c r="BQ41" i="15"/>
  <c r="BQ43" i="15"/>
  <c r="BQ57" i="15"/>
  <c r="BQ36" i="15"/>
  <c r="BQ81" i="15"/>
  <c r="BQ84" i="15"/>
  <c r="BQ82" i="15"/>
  <c r="BQ85" i="15"/>
  <c r="BQ87" i="15"/>
  <c r="BQ83" i="15"/>
  <c r="BQ80" i="15"/>
  <c r="BQ79" i="15"/>
  <c r="BQ70" i="15"/>
  <c r="BQ75" i="15"/>
  <c r="BQ68" i="15"/>
  <c r="BQ67" i="15"/>
  <c r="BQ77" i="15"/>
  <c r="BQ72" i="15"/>
  <c r="BQ69" i="15"/>
  <c r="BQ66" i="15"/>
  <c r="BQ64" i="15"/>
  <c r="BQ56" i="15"/>
  <c r="BQ29" i="15"/>
  <c r="BQ63" i="15"/>
  <c r="BQ30" i="15"/>
  <c r="BQ76" i="15"/>
  <c r="BQ73" i="15"/>
  <c r="BQ50" i="15"/>
  <c r="BQ47" i="15"/>
  <c r="BQ37" i="15"/>
  <c r="BQ62" i="15"/>
  <c r="BQ59" i="15"/>
  <c r="BQ23" i="15"/>
  <c r="BQ61" i="15"/>
  <c r="BQ71" i="15"/>
  <c r="BQ38" i="15"/>
  <c r="BQ46" i="15"/>
  <c r="BQ39" i="15"/>
  <c r="BQ86" i="15"/>
  <c r="BQ51" i="15"/>
  <c r="BQ25" i="15"/>
  <c r="BQ34" i="15"/>
  <c r="BQ32" i="15"/>
  <c r="BQ49" i="15"/>
  <c r="BQ48" i="15"/>
  <c r="BQ52" i="15"/>
  <c r="BQ65" i="15"/>
  <c r="BR39" i="6"/>
  <c r="BR42" i="6" s="1"/>
  <c r="BQ19" i="15"/>
  <c r="BQ42" i="6"/>
  <c r="BS38" i="6"/>
  <c r="BR41" i="6"/>
  <c r="BP88" i="15"/>
  <c r="BQ88" i="15" s="1"/>
  <c r="BQ48" i="6"/>
  <c r="BT36" i="6"/>
  <c r="BV19" i="6"/>
  <c r="BU35" i="6"/>
  <c r="BQ57" i="6"/>
  <c r="BS45" i="6"/>
  <c r="BS10" i="6"/>
  <c r="BT9" i="6" s="1"/>
  <c r="BS43" i="6"/>
  <c r="BS66" i="6"/>
  <c r="BR69" i="6"/>
  <c r="BU27" i="6"/>
  <c r="BV26" i="6"/>
  <c r="BV25" i="6"/>
  <c r="BR31" i="15" l="1"/>
  <c r="BR25" i="15"/>
  <c r="BR38" i="15"/>
  <c r="BR59" i="15"/>
  <c r="BR61" i="15"/>
  <c r="BR26" i="15"/>
  <c r="BR52" i="15"/>
  <c r="BR74" i="15"/>
  <c r="BR37" i="15"/>
  <c r="BR35" i="15"/>
  <c r="BR69" i="15"/>
  <c r="BR45" i="15"/>
  <c r="BR57" i="15"/>
  <c r="BR62" i="15"/>
  <c r="BR48" i="15"/>
  <c r="BR51" i="15"/>
  <c r="BR58" i="15"/>
  <c r="BR47" i="15"/>
  <c r="BR55" i="15"/>
  <c r="BR83" i="15"/>
  <c r="BR60" i="15"/>
  <c r="BR40" i="15"/>
  <c r="BR71" i="15"/>
  <c r="BR33" i="15"/>
  <c r="BR49" i="15"/>
  <c r="BR54" i="15"/>
  <c r="BR50" i="15"/>
  <c r="BR30" i="15"/>
  <c r="BR77" i="15"/>
  <c r="BR86" i="15"/>
  <c r="BR81" i="15"/>
  <c r="BR85" i="15"/>
  <c r="BR82" i="15"/>
  <c r="BR87" i="15"/>
  <c r="BR80" i="15"/>
  <c r="BR84" i="15"/>
  <c r="BR79" i="15"/>
  <c r="BR78" i="15"/>
  <c r="BR64" i="15"/>
  <c r="BR70" i="15"/>
  <c r="BR67" i="15"/>
  <c r="BR75" i="15"/>
  <c r="BR72" i="15"/>
  <c r="BR66" i="15"/>
  <c r="BR28" i="15"/>
  <c r="BR43" i="15"/>
  <c r="BR65" i="15"/>
  <c r="BR41" i="15"/>
  <c r="BR27" i="15"/>
  <c r="BR32" i="15"/>
  <c r="BR39" i="15"/>
  <c r="BR44" i="15"/>
  <c r="BR73" i="15"/>
  <c r="BR63" i="15"/>
  <c r="BR36" i="15"/>
  <c r="BR56" i="15"/>
  <c r="BS56" i="15" s="1"/>
  <c r="BR23" i="15"/>
  <c r="BR22" i="15"/>
  <c r="BR24" i="15"/>
  <c r="BR34" i="15"/>
  <c r="BR46" i="15"/>
  <c r="BR53" i="15"/>
  <c r="BS53" i="15" s="1"/>
  <c r="BR76" i="15"/>
  <c r="BR29" i="15"/>
  <c r="BS29" i="15" s="1"/>
  <c r="BR68" i="15"/>
  <c r="BR88" i="15"/>
  <c r="BR42" i="15"/>
  <c r="BS39" i="6"/>
  <c r="BS42" i="6" s="1"/>
  <c r="BS41" i="6"/>
  <c r="BR21" i="15" s="1"/>
  <c r="BR19" i="15"/>
  <c r="BQ21" i="15"/>
  <c r="BR47" i="6"/>
  <c r="BT38" i="6"/>
  <c r="BU36" i="6"/>
  <c r="BW19" i="6"/>
  <c r="BV35" i="6"/>
  <c r="BT45" i="6"/>
  <c r="BS69" i="6"/>
  <c r="BT10" i="6"/>
  <c r="BU9" i="6" s="1"/>
  <c r="BT43" i="6"/>
  <c r="BT66" i="6"/>
  <c r="BV27" i="6"/>
  <c r="BW26" i="6"/>
  <c r="BW25" i="6"/>
  <c r="BS76" i="15" l="1"/>
  <c r="BS41" i="15"/>
  <c r="BS36" i="15"/>
  <c r="BS82" i="15"/>
  <c r="BS49" i="15"/>
  <c r="BS58" i="15"/>
  <c r="BS37" i="15"/>
  <c r="BS63" i="15"/>
  <c r="BS70" i="15"/>
  <c r="BS33" i="15"/>
  <c r="BS51" i="15"/>
  <c r="BS74" i="15"/>
  <c r="BS65" i="15"/>
  <c r="BS43" i="15"/>
  <c r="BS46" i="15"/>
  <c r="BS40" i="15"/>
  <c r="BS62" i="15"/>
  <c r="BS27" i="15"/>
  <c r="BS83" i="15"/>
  <c r="BS81" i="15"/>
  <c r="BS88" i="15"/>
  <c r="BS85" i="15"/>
  <c r="BS86" i="15"/>
  <c r="BS84" i="15"/>
  <c r="BS79" i="15"/>
  <c r="BS64" i="15"/>
  <c r="BS73" i="15"/>
  <c r="BS59" i="15"/>
  <c r="BS71" i="15"/>
  <c r="BS44" i="15"/>
  <c r="BS66" i="15"/>
  <c r="BS77" i="15"/>
  <c r="BS60" i="15"/>
  <c r="BS57" i="15"/>
  <c r="BS61" i="15"/>
  <c r="BS78" i="15"/>
  <c r="BS28" i="15"/>
  <c r="BS42" i="15"/>
  <c r="BS39" i="15"/>
  <c r="BS72" i="15"/>
  <c r="BS80" i="15"/>
  <c r="BS30" i="15"/>
  <c r="BS45" i="15"/>
  <c r="BS52" i="15"/>
  <c r="BS32" i="15"/>
  <c r="BS75" i="15"/>
  <c r="BS87" i="15"/>
  <c r="BS50" i="15"/>
  <c r="BS55" i="15"/>
  <c r="BS69" i="15"/>
  <c r="BS38" i="15"/>
  <c r="BS48" i="15"/>
  <c r="BS34" i="15"/>
  <c r="BS68" i="15"/>
  <c r="BS67" i="15"/>
  <c r="BS54" i="15"/>
  <c r="BS47" i="15"/>
  <c r="BS35" i="15"/>
  <c r="BS31" i="15"/>
  <c r="BS47" i="6"/>
  <c r="BS48" i="6" s="1"/>
  <c r="BS26" i="15"/>
  <c r="BT26" i="15" s="1"/>
  <c r="BS22" i="15"/>
  <c r="BS24" i="15"/>
  <c r="BT24" i="15" s="1"/>
  <c r="BS23" i="15"/>
  <c r="BS25" i="15"/>
  <c r="BS19" i="15"/>
  <c r="BT53" i="15" s="1"/>
  <c r="BR48" i="6"/>
  <c r="BU38" i="6"/>
  <c r="BU41" i="6" s="1"/>
  <c r="BT39" i="6"/>
  <c r="BT41" i="6"/>
  <c r="BT47" i="6" s="1"/>
  <c r="BR57" i="6"/>
  <c r="BR90" i="15"/>
  <c r="BS90" i="15" s="1"/>
  <c r="BQ89" i="15"/>
  <c r="BR89" i="15" s="1"/>
  <c r="BV36" i="6"/>
  <c r="BX19" i="6"/>
  <c r="BW35" i="6"/>
  <c r="BU45" i="6"/>
  <c r="BT69" i="6"/>
  <c r="BU66" i="6"/>
  <c r="BU43" i="6"/>
  <c r="BU10" i="6"/>
  <c r="BV9" i="6" s="1"/>
  <c r="BW27" i="6"/>
  <c r="BX25" i="6"/>
  <c r="BX26" i="6"/>
  <c r="BS89" i="15" l="1"/>
  <c r="BT89" i="15" s="1"/>
  <c r="BT28" i="15"/>
  <c r="BT31" i="15"/>
  <c r="BT66" i="15"/>
  <c r="BT62" i="15"/>
  <c r="BT44" i="15"/>
  <c r="BT40" i="15"/>
  <c r="BT41" i="15"/>
  <c r="BT71" i="15"/>
  <c r="BT88" i="15"/>
  <c r="BT55" i="15"/>
  <c r="BT45" i="15"/>
  <c r="BT51" i="15"/>
  <c r="BT50" i="15"/>
  <c r="BT67" i="15"/>
  <c r="BT27" i="15"/>
  <c r="BT22" i="15"/>
  <c r="BT23" i="15"/>
  <c r="BT58" i="15"/>
  <c r="BT25" i="15"/>
  <c r="BT34" i="15"/>
  <c r="BT56" i="15"/>
  <c r="BT48" i="15"/>
  <c r="BT75" i="15"/>
  <c r="BT30" i="15"/>
  <c r="BT76" i="15"/>
  <c r="BT59" i="15"/>
  <c r="BT46" i="15"/>
  <c r="BT35" i="15"/>
  <c r="BT32" i="15"/>
  <c r="BT61" i="15"/>
  <c r="BT81" i="15"/>
  <c r="BT43" i="15"/>
  <c r="BT87" i="15"/>
  <c r="BT90" i="15"/>
  <c r="BT86" i="15"/>
  <c r="BT85" i="15"/>
  <c r="BT82" i="15"/>
  <c r="BT80" i="15"/>
  <c r="BT70" i="15"/>
  <c r="BT78" i="15"/>
  <c r="BT73" i="15"/>
  <c r="BT79" i="15"/>
  <c r="BT68" i="15"/>
  <c r="BT74" i="15"/>
  <c r="BT47" i="15"/>
  <c r="BT36" i="15"/>
  <c r="BT52" i="15"/>
  <c r="BT72" i="15"/>
  <c r="BT57" i="15"/>
  <c r="BT64" i="15"/>
  <c r="BT83" i="15"/>
  <c r="BT65" i="15"/>
  <c r="BT54" i="15"/>
  <c r="BT38" i="15"/>
  <c r="BT63" i="15"/>
  <c r="BT39" i="15"/>
  <c r="BT60" i="15"/>
  <c r="BT49" i="15"/>
  <c r="BS57" i="6"/>
  <c r="BT69" i="15"/>
  <c r="BT33" i="15"/>
  <c r="BT42" i="15"/>
  <c r="BT77" i="15"/>
  <c r="BT84" i="15"/>
  <c r="BT37" i="15"/>
  <c r="BT29" i="15"/>
  <c r="BT19" i="15"/>
  <c r="BS21" i="15"/>
  <c r="BT42" i="6"/>
  <c r="BV38" i="6"/>
  <c r="BV41" i="6" s="1"/>
  <c r="BT21" i="15"/>
  <c r="BU39" i="6"/>
  <c r="BT48" i="6"/>
  <c r="BU47" i="6"/>
  <c r="BW36" i="6"/>
  <c r="BY19" i="6"/>
  <c r="BX35" i="6"/>
  <c r="BT57" i="6"/>
  <c r="BV45" i="6"/>
  <c r="BU69" i="6"/>
  <c r="BV43" i="6"/>
  <c r="BV10" i="6"/>
  <c r="BW9" i="6" s="1"/>
  <c r="BV66" i="6"/>
  <c r="BX27" i="6"/>
  <c r="BY25" i="6"/>
  <c r="BY26" i="6"/>
  <c r="BU69" i="15" l="1"/>
  <c r="BU55" i="15"/>
  <c r="BU26" i="15"/>
  <c r="BU45" i="15"/>
  <c r="BU73" i="15"/>
  <c r="BU51" i="15"/>
  <c r="BU38" i="15"/>
  <c r="BU72" i="15"/>
  <c r="BU87" i="15"/>
  <c r="BU57" i="15"/>
  <c r="BU34" i="15"/>
  <c r="BU54" i="15"/>
  <c r="BU52" i="15"/>
  <c r="BU56" i="15"/>
  <c r="BU40" i="15"/>
  <c r="BU36" i="15"/>
  <c r="BU80" i="15"/>
  <c r="BU30" i="15"/>
  <c r="BU27" i="15"/>
  <c r="BU24" i="15"/>
  <c r="BU77" i="15"/>
  <c r="BU67" i="15"/>
  <c r="BU62" i="15"/>
  <c r="BU75" i="15"/>
  <c r="BU22" i="15"/>
  <c r="BU37" i="15"/>
  <c r="BU23" i="15"/>
  <c r="BU42" i="15"/>
  <c r="BU49" i="15"/>
  <c r="BU32" i="15"/>
  <c r="BU48" i="15"/>
  <c r="BU29" i="15"/>
  <c r="BU25" i="15"/>
  <c r="BU33" i="15"/>
  <c r="BU35" i="15"/>
  <c r="BU44" i="15"/>
  <c r="BU41" i="15"/>
  <c r="BU31" i="15"/>
  <c r="BU66" i="15"/>
  <c r="BU47" i="15"/>
  <c r="BU82" i="15"/>
  <c r="BU58" i="15"/>
  <c r="BU28" i="15"/>
  <c r="BU71" i="15"/>
  <c r="BU60" i="15"/>
  <c r="BU65" i="15"/>
  <c r="BU74" i="15"/>
  <c r="BU85" i="15"/>
  <c r="BU43" i="15"/>
  <c r="BU46" i="15"/>
  <c r="BU50" i="15"/>
  <c r="BU39" i="15"/>
  <c r="BU68" i="15"/>
  <c r="BU59" i="15"/>
  <c r="BU83" i="15"/>
  <c r="BU86" i="15"/>
  <c r="BU81" i="15"/>
  <c r="BU88" i="15"/>
  <c r="BU90" i="15"/>
  <c r="BU89" i="15"/>
  <c r="BU84" i="15"/>
  <c r="BU78" i="15"/>
  <c r="BU70" i="15"/>
  <c r="BU79" i="15"/>
  <c r="BU63" i="15"/>
  <c r="BU64" i="15"/>
  <c r="BU61" i="15"/>
  <c r="BU76" i="15"/>
  <c r="BU53" i="15"/>
  <c r="BU19" i="15"/>
  <c r="BT92" i="15"/>
  <c r="BU92" i="15" s="1"/>
  <c r="BU21" i="15"/>
  <c r="BV39" i="6"/>
  <c r="BW38" i="6"/>
  <c r="BW41" i="6" s="1"/>
  <c r="BU42" i="6"/>
  <c r="BS91" i="15"/>
  <c r="BT91" i="15" s="1"/>
  <c r="BV47" i="6"/>
  <c r="BU48" i="6"/>
  <c r="BX36" i="6"/>
  <c r="BZ19" i="6"/>
  <c r="BY35" i="6"/>
  <c r="BU57" i="6"/>
  <c r="BW45" i="6"/>
  <c r="BV69" i="6"/>
  <c r="BW10" i="6"/>
  <c r="BX9" i="6" s="1"/>
  <c r="BW66" i="6"/>
  <c r="BW43" i="6"/>
  <c r="BY27" i="6"/>
  <c r="BZ26" i="6"/>
  <c r="BZ25" i="6"/>
  <c r="BV32" i="15" l="1"/>
  <c r="BU91" i="15"/>
  <c r="BV91" i="15" s="1"/>
  <c r="BV70" i="15"/>
  <c r="BV27" i="15"/>
  <c r="BV39" i="15"/>
  <c r="BV35" i="15"/>
  <c r="BV24" i="15"/>
  <c r="BV76" i="15"/>
  <c r="BV36" i="15"/>
  <c r="BV66" i="15"/>
  <c r="BV49" i="15"/>
  <c r="BV48" i="15"/>
  <c r="BV71" i="15"/>
  <c r="BV28" i="15"/>
  <c r="BV25" i="15"/>
  <c r="BV64" i="15"/>
  <c r="BV38" i="15"/>
  <c r="BV57" i="15"/>
  <c r="BV33" i="15"/>
  <c r="BV58" i="15"/>
  <c r="BV72" i="15"/>
  <c r="BV92" i="15"/>
  <c r="BV86" i="15"/>
  <c r="BV89" i="15"/>
  <c r="BV90" i="15"/>
  <c r="BV87" i="15"/>
  <c r="BV83" i="15"/>
  <c r="BV88" i="15"/>
  <c r="BV85" i="15"/>
  <c r="BV80" i="15"/>
  <c r="BV78" i="15"/>
  <c r="BV79" i="15"/>
  <c r="BV74" i="15"/>
  <c r="BV43" i="15"/>
  <c r="BV53" i="15"/>
  <c r="BV69" i="15"/>
  <c r="BV44" i="15"/>
  <c r="BV77" i="15"/>
  <c r="BV51" i="15"/>
  <c r="BV61" i="15"/>
  <c r="BV65" i="15"/>
  <c r="BV45" i="15"/>
  <c r="BV23" i="15"/>
  <c r="BV54" i="15"/>
  <c r="BV37" i="15"/>
  <c r="BV40" i="15"/>
  <c r="BV26" i="15"/>
  <c r="BV63" i="15"/>
  <c r="BV59" i="15"/>
  <c r="BV50" i="15"/>
  <c r="BV67" i="15"/>
  <c r="BV82" i="15"/>
  <c r="BV73" i="15"/>
  <c r="BV29" i="15"/>
  <c r="BV41" i="15"/>
  <c r="BV30" i="15"/>
  <c r="BV84" i="15"/>
  <c r="BV42" i="15"/>
  <c r="BV52" i="15"/>
  <c r="BV75" i="15"/>
  <c r="BV62" i="15"/>
  <c r="BV60" i="15"/>
  <c r="BV34" i="15"/>
  <c r="BV22" i="15"/>
  <c r="BV81" i="15"/>
  <c r="BV68" i="15"/>
  <c r="BV46" i="15"/>
  <c r="BV56" i="15"/>
  <c r="BV47" i="15"/>
  <c r="BV31" i="15"/>
  <c r="BV55" i="15"/>
  <c r="BV19" i="15"/>
  <c r="BW39" i="6"/>
  <c r="BV42" i="6"/>
  <c r="BV21" i="15"/>
  <c r="BU93" i="15"/>
  <c r="BV93" i="15" s="1"/>
  <c r="BX38" i="6"/>
  <c r="BX41" i="6" s="1"/>
  <c r="BV48" i="6"/>
  <c r="BW47" i="6"/>
  <c r="BY36" i="6"/>
  <c r="CA19" i="6"/>
  <c r="BZ35" i="6"/>
  <c r="BV57" i="6"/>
  <c r="BX45" i="6"/>
  <c r="BX43" i="6"/>
  <c r="BX66" i="6"/>
  <c r="BX10" i="6"/>
  <c r="BY9" i="6" s="1"/>
  <c r="BW69" i="6"/>
  <c r="BZ27" i="6"/>
  <c r="CA26" i="6"/>
  <c r="CA25" i="6"/>
  <c r="BW30" i="15" l="1"/>
  <c r="BW70" i="15"/>
  <c r="BW25" i="15"/>
  <c r="BW38" i="15"/>
  <c r="BW23" i="15"/>
  <c r="BW51" i="15"/>
  <c r="BW40" i="15"/>
  <c r="BW37" i="15"/>
  <c r="BW75" i="15"/>
  <c r="BW54" i="15"/>
  <c r="BW69" i="15"/>
  <c r="BW72" i="15"/>
  <c r="BW66" i="15"/>
  <c r="BW41" i="15"/>
  <c r="BW64" i="15"/>
  <c r="BW60" i="15"/>
  <c r="BW62" i="15"/>
  <c r="BW85" i="15"/>
  <c r="BW52" i="15"/>
  <c r="BW67" i="15"/>
  <c r="BW53" i="15"/>
  <c r="BW93" i="15"/>
  <c r="BW58" i="15"/>
  <c r="BW71" i="15"/>
  <c r="BW35" i="15"/>
  <c r="BW63" i="15"/>
  <c r="BW55" i="15"/>
  <c r="BW78" i="15"/>
  <c r="BW31" i="15"/>
  <c r="BW77" i="15"/>
  <c r="BW36" i="15"/>
  <c r="BW73" i="15"/>
  <c r="BW28" i="15"/>
  <c r="BW56" i="15"/>
  <c r="BW68" i="15"/>
  <c r="BW42" i="15"/>
  <c r="BW50" i="15"/>
  <c r="BW45" i="15"/>
  <c r="BW43" i="15"/>
  <c r="BW33" i="15"/>
  <c r="BW48" i="15"/>
  <c r="BW39" i="15"/>
  <c r="BW89" i="15"/>
  <c r="BW91" i="15"/>
  <c r="BW88" i="15"/>
  <c r="BW87" i="15"/>
  <c r="BW92" i="15"/>
  <c r="BW90" i="15"/>
  <c r="BW86" i="15"/>
  <c r="BW83" i="15"/>
  <c r="BW81" i="15"/>
  <c r="BW82" i="15"/>
  <c r="BW80" i="15"/>
  <c r="BW79" i="15"/>
  <c r="BW61" i="15"/>
  <c r="BW34" i="15"/>
  <c r="BW22" i="15"/>
  <c r="BW29" i="15"/>
  <c r="BW47" i="15"/>
  <c r="BW44" i="15"/>
  <c r="BW76" i="15"/>
  <c r="BW26" i="15"/>
  <c r="BW46" i="15"/>
  <c r="BW24" i="15"/>
  <c r="BW27" i="15"/>
  <c r="BW84" i="15"/>
  <c r="BW59" i="15"/>
  <c r="BW65" i="15"/>
  <c r="BW74" i="15"/>
  <c r="BW57" i="15"/>
  <c r="BW49" i="15"/>
  <c r="BW32" i="15"/>
  <c r="BW19" i="15"/>
  <c r="BW21" i="15"/>
  <c r="BV94" i="15"/>
  <c r="BW94" i="15" s="1"/>
  <c r="BY38" i="6"/>
  <c r="BY41" i="6" s="1"/>
  <c r="BX39" i="6"/>
  <c r="BW42" i="6"/>
  <c r="BW48" i="6"/>
  <c r="BX47" i="6"/>
  <c r="BZ36" i="6"/>
  <c r="CB19" i="6"/>
  <c r="CA35" i="6"/>
  <c r="BW57" i="6"/>
  <c r="BY45" i="6"/>
  <c r="BX69" i="6"/>
  <c r="BY10" i="6"/>
  <c r="BZ9" i="6" s="1"/>
  <c r="BY66" i="6"/>
  <c r="BY43" i="6"/>
  <c r="CA27" i="6"/>
  <c r="CB25" i="6"/>
  <c r="CB26" i="6"/>
  <c r="BX27" i="15" l="1"/>
  <c r="BX26" i="15"/>
  <c r="BX34" i="15"/>
  <c r="BX46" i="15"/>
  <c r="BX61" i="15"/>
  <c r="BX49" i="15"/>
  <c r="BX57" i="15"/>
  <c r="BX25" i="15"/>
  <c r="BX74" i="15"/>
  <c r="BX22" i="15"/>
  <c r="BX24" i="15"/>
  <c r="BX23" i="15"/>
  <c r="BX48" i="15"/>
  <c r="BX92" i="15"/>
  <c r="BX87" i="15"/>
  <c r="BX65" i="15"/>
  <c r="BX33" i="15"/>
  <c r="BX43" i="15"/>
  <c r="BX28" i="15"/>
  <c r="BX35" i="15"/>
  <c r="BX62" i="15"/>
  <c r="BX75" i="15"/>
  <c r="BX73" i="15"/>
  <c r="BX71" i="15"/>
  <c r="BX60" i="15"/>
  <c r="BX37" i="15"/>
  <c r="BX36" i="15"/>
  <c r="BX58" i="15"/>
  <c r="BX64" i="15"/>
  <c r="BX40" i="15"/>
  <c r="BX76" i="15"/>
  <c r="BX44" i="15"/>
  <c r="BX82" i="15"/>
  <c r="BX91" i="15"/>
  <c r="BX59" i="15"/>
  <c r="BX45" i="15"/>
  <c r="BX77" i="15"/>
  <c r="BX41" i="15"/>
  <c r="BX51" i="15"/>
  <c r="BX50" i="15"/>
  <c r="BX31" i="15"/>
  <c r="BX53" i="15"/>
  <c r="BX66" i="15"/>
  <c r="BX47" i="15"/>
  <c r="BX42" i="15"/>
  <c r="BX78" i="15"/>
  <c r="BX67" i="15"/>
  <c r="BX72" i="15"/>
  <c r="BX38" i="15"/>
  <c r="BX93" i="15"/>
  <c r="BX88" i="15"/>
  <c r="BX90" i="15"/>
  <c r="BX83" i="15"/>
  <c r="BX81" i="15"/>
  <c r="BX89" i="15"/>
  <c r="BX86" i="15"/>
  <c r="BX85" i="15"/>
  <c r="BX84" i="15"/>
  <c r="BX56" i="15"/>
  <c r="BX80" i="15"/>
  <c r="BX79" i="15"/>
  <c r="BX29" i="15"/>
  <c r="BX94" i="15"/>
  <c r="BX68" i="15"/>
  <c r="BX55" i="15"/>
  <c r="BX52" i="15"/>
  <c r="BX69" i="15"/>
  <c r="BX30" i="15"/>
  <c r="BX32" i="15"/>
  <c r="BX39" i="15"/>
  <c r="BX63" i="15"/>
  <c r="BX54" i="15"/>
  <c r="BX70" i="15"/>
  <c r="BX19" i="15"/>
  <c r="BX42" i="6"/>
  <c r="BX21" i="15"/>
  <c r="BZ38" i="6"/>
  <c r="BZ41" i="6" s="1"/>
  <c r="BY39" i="6"/>
  <c r="BW95" i="15"/>
  <c r="BX95" i="15" s="1"/>
  <c r="BX48" i="6"/>
  <c r="BY47" i="6"/>
  <c r="CA36" i="6"/>
  <c r="CC19" i="6"/>
  <c r="CB35" i="6"/>
  <c r="BX57" i="6"/>
  <c r="BZ45" i="6"/>
  <c r="BY69" i="6"/>
  <c r="BZ66" i="6"/>
  <c r="BZ43" i="6"/>
  <c r="BZ10" i="6"/>
  <c r="CA9" i="6" s="1"/>
  <c r="CB27" i="6"/>
  <c r="CC25" i="6"/>
  <c r="CC26" i="6"/>
  <c r="BY62" i="15" l="1"/>
  <c r="BY72" i="15"/>
  <c r="BY67" i="15"/>
  <c r="BY64" i="15"/>
  <c r="BY30" i="15"/>
  <c r="BY23" i="15"/>
  <c r="BY25" i="15"/>
  <c r="BY22" i="15"/>
  <c r="BY37" i="15"/>
  <c r="BY26" i="15"/>
  <c r="BY70" i="15"/>
  <c r="BY27" i="15"/>
  <c r="BY53" i="15"/>
  <c r="BY48" i="15"/>
  <c r="BY42" i="15"/>
  <c r="BY45" i="15"/>
  <c r="BY54" i="15"/>
  <c r="BY69" i="15"/>
  <c r="BY56" i="15"/>
  <c r="BY95" i="15"/>
  <c r="BY36" i="15"/>
  <c r="BY76" i="15"/>
  <c r="BY63" i="15"/>
  <c r="BY52" i="15"/>
  <c r="BY84" i="15"/>
  <c r="BY58" i="15"/>
  <c r="BY71" i="15"/>
  <c r="BY74" i="15"/>
  <c r="BY39" i="15"/>
  <c r="BY55" i="15"/>
  <c r="BY93" i="15"/>
  <c r="BY33" i="15"/>
  <c r="BY57" i="15"/>
  <c r="BY73" i="15"/>
  <c r="BY24" i="15"/>
  <c r="BY32" i="15"/>
  <c r="BY68" i="15"/>
  <c r="BY38" i="15"/>
  <c r="BY28" i="15"/>
  <c r="BY49" i="15"/>
  <c r="BY66" i="15"/>
  <c r="BY35" i="15"/>
  <c r="BY43" i="15"/>
  <c r="BY40" i="15"/>
  <c r="BY47" i="15"/>
  <c r="BY31" i="15"/>
  <c r="BY51" i="15"/>
  <c r="BY46" i="15"/>
  <c r="BY60" i="15"/>
  <c r="BY59" i="15"/>
  <c r="BY50" i="15"/>
  <c r="BY41" i="15"/>
  <c r="BY91" i="15"/>
  <c r="BY90" i="15"/>
  <c r="BY92" i="15"/>
  <c r="BY94" i="15"/>
  <c r="BY88" i="15"/>
  <c r="BY87" i="15"/>
  <c r="BY89" i="15"/>
  <c r="BY86" i="15"/>
  <c r="BY82" i="15"/>
  <c r="BY81" i="15"/>
  <c r="BY83" i="15"/>
  <c r="BY85" i="15"/>
  <c r="BY80" i="15"/>
  <c r="BY78" i="15"/>
  <c r="BY79" i="15"/>
  <c r="BY61" i="15"/>
  <c r="BY29" i="15"/>
  <c r="BY75" i="15"/>
  <c r="BY65" i="15"/>
  <c r="BY44" i="15"/>
  <c r="BY77" i="15"/>
  <c r="BY34" i="15"/>
  <c r="BY19" i="15"/>
  <c r="BY42" i="6"/>
  <c r="BY21" i="15"/>
  <c r="BZ39" i="6"/>
  <c r="CA38" i="6"/>
  <c r="CA41" i="6" s="1"/>
  <c r="BX96" i="15"/>
  <c r="BY96" i="15" s="1"/>
  <c r="BZ47" i="6"/>
  <c r="BY48" i="6"/>
  <c r="CB36" i="6"/>
  <c r="CD19" i="6"/>
  <c r="CC35" i="6"/>
  <c r="BY57" i="6"/>
  <c r="CA45" i="6"/>
  <c r="CA43" i="6"/>
  <c r="CA10" i="6"/>
  <c r="CB9" i="6" s="1"/>
  <c r="CA66" i="6"/>
  <c r="BZ69" i="6"/>
  <c r="CC27" i="6"/>
  <c r="CD26" i="6"/>
  <c r="CD25" i="6"/>
  <c r="BZ63" i="15" l="1"/>
  <c r="BZ75" i="15"/>
  <c r="BZ29" i="15"/>
  <c r="BZ61" i="15"/>
  <c r="BZ26" i="15"/>
  <c r="BZ79" i="15"/>
  <c r="BZ27" i="15"/>
  <c r="BZ68" i="15"/>
  <c r="BZ57" i="15"/>
  <c r="BZ76" i="15"/>
  <c r="BZ64" i="15"/>
  <c r="BZ28" i="15"/>
  <c r="BZ33" i="15"/>
  <c r="BZ54" i="15"/>
  <c r="BZ49" i="15"/>
  <c r="BZ67" i="15"/>
  <c r="BZ58" i="15"/>
  <c r="BZ38" i="15"/>
  <c r="BZ24" i="15"/>
  <c r="BZ48" i="15"/>
  <c r="BZ45" i="15"/>
  <c r="BZ23" i="15"/>
  <c r="BZ43" i="15"/>
  <c r="BZ65" i="15"/>
  <c r="BZ92" i="15"/>
  <c r="BZ91" i="15"/>
  <c r="BZ41" i="15"/>
  <c r="BZ46" i="15"/>
  <c r="BZ42" i="15"/>
  <c r="BZ35" i="15"/>
  <c r="BZ93" i="15"/>
  <c r="BZ96" i="15"/>
  <c r="BZ95" i="15"/>
  <c r="BZ90" i="15"/>
  <c r="BZ89" i="15"/>
  <c r="BZ81" i="15"/>
  <c r="BZ86" i="15"/>
  <c r="BZ82" i="15"/>
  <c r="BZ83" i="15"/>
  <c r="BZ84" i="15"/>
  <c r="BZ80" i="15"/>
  <c r="BZ50" i="15"/>
  <c r="BZ32" i="15"/>
  <c r="BZ34" i="15"/>
  <c r="BZ78" i="15"/>
  <c r="BZ87" i="15"/>
  <c r="BZ73" i="15"/>
  <c r="BZ59" i="15"/>
  <c r="BZ31" i="15"/>
  <c r="BZ69" i="15"/>
  <c r="BZ52" i="15"/>
  <c r="BZ36" i="15"/>
  <c r="BZ51" i="15"/>
  <c r="BZ72" i="15"/>
  <c r="BZ22" i="15"/>
  <c r="BZ77" i="15"/>
  <c r="BZ88" i="15"/>
  <c r="BZ55" i="15"/>
  <c r="BZ60" i="15"/>
  <c r="BZ47" i="15"/>
  <c r="BZ71" i="15"/>
  <c r="BZ39" i="15"/>
  <c r="BZ70" i="15"/>
  <c r="BZ37" i="15"/>
  <c r="BZ66" i="15"/>
  <c r="BZ25" i="15"/>
  <c r="BZ44" i="15"/>
  <c r="BZ85" i="15"/>
  <c r="BZ94" i="15"/>
  <c r="BZ56" i="15"/>
  <c r="BZ53" i="15"/>
  <c r="BZ40" i="15"/>
  <c r="BZ30" i="15"/>
  <c r="BZ74" i="15"/>
  <c r="BZ62" i="15"/>
  <c r="BZ19" i="15"/>
  <c r="CA39" i="6"/>
  <c r="BZ42" i="6"/>
  <c r="CB38" i="6"/>
  <c r="CB41" i="6" s="1"/>
  <c r="BY97" i="15"/>
  <c r="BZ97" i="15" s="1"/>
  <c r="BZ21" i="15"/>
  <c r="BZ48" i="6"/>
  <c r="CA47" i="6"/>
  <c r="CC36" i="6"/>
  <c r="CE19" i="6"/>
  <c r="CD35" i="6"/>
  <c r="BZ57" i="6"/>
  <c r="CB45" i="6"/>
  <c r="CB66" i="6"/>
  <c r="CB43" i="6"/>
  <c r="CB10" i="6"/>
  <c r="CC9" i="6" s="1"/>
  <c r="CA69" i="6"/>
  <c r="CD27" i="6"/>
  <c r="CE25" i="6"/>
  <c r="CE26" i="6"/>
  <c r="CA53" i="15" l="1"/>
  <c r="CA56" i="15"/>
  <c r="CA67" i="15"/>
  <c r="CA92" i="15"/>
  <c r="CB39" i="6"/>
  <c r="CA24" i="15"/>
  <c r="CA26" i="15"/>
  <c r="CA27" i="15"/>
  <c r="CA40" i="15"/>
  <c r="CA37" i="15"/>
  <c r="CA25" i="15"/>
  <c r="CA62" i="15"/>
  <c r="CA22" i="15"/>
  <c r="CA54" i="15"/>
  <c r="CA39" i="15"/>
  <c r="CA72" i="15"/>
  <c r="CA44" i="15"/>
  <c r="CA71" i="15"/>
  <c r="CA51" i="15"/>
  <c r="CA23" i="15"/>
  <c r="CA74" i="15"/>
  <c r="CA47" i="15"/>
  <c r="CA79" i="15"/>
  <c r="CA30" i="15"/>
  <c r="CA66" i="15"/>
  <c r="CA68" i="15"/>
  <c r="CA41" i="15"/>
  <c r="CA65" i="15"/>
  <c r="CA78" i="15"/>
  <c r="CA49" i="15"/>
  <c r="CA61" i="15"/>
  <c r="CA36" i="15"/>
  <c r="CA34" i="15"/>
  <c r="CA45" i="15"/>
  <c r="CA29" i="15"/>
  <c r="CA76" i="15"/>
  <c r="CA52" i="15"/>
  <c r="CA32" i="15"/>
  <c r="CA89" i="15"/>
  <c r="CA57" i="15"/>
  <c r="CA70" i="15"/>
  <c r="CA69" i="15"/>
  <c r="CA50" i="15"/>
  <c r="CA33" i="15"/>
  <c r="CA64" i="15"/>
  <c r="CA48" i="15"/>
  <c r="CA60" i="15"/>
  <c r="CA43" i="15"/>
  <c r="CA31" i="15"/>
  <c r="CA80" i="15"/>
  <c r="CA35" i="15"/>
  <c r="CA38" i="15"/>
  <c r="CA55" i="15"/>
  <c r="CA28" i="15"/>
  <c r="CA59" i="15"/>
  <c r="CA84" i="15"/>
  <c r="CA97" i="15"/>
  <c r="CA42" i="15"/>
  <c r="CA93" i="15"/>
  <c r="CA95" i="15"/>
  <c r="CA94" i="15"/>
  <c r="CA91" i="15"/>
  <c r="CA96" i="15"/>
  <c r="CA90" i="15"/>
  <c r="CA88" i="15"/>
  <c r="CA87" i="15"/>
  <c r="CA86" i="15"/>
  <c r="CA81" i="15"/>
  <c r="CA82" i="15"/>
  <c r="CA77" i="15"/>
  <c r="CA85" i="15"/>
  <c r="CA75" i="15"/>
  <c r="CA58" i="15"/>
  <c r="CA73" i="15"/>
  <c r="CA83" i="15"/>
  <c r="CA46" i="15"/>
  <c r="CA63" i="15"/>
  <c r="CA19" i="15"/>
  <c r="CB42" i="6"/>
  <c r="CA21" i="15"/>
  <c r="CC38" i="6"/>
  <c r="CC41" i="6" s="1"/>
  <c r="BZ98" i="15"/>
  <c r="CA98" i="15" s="1"/>
  <c r="CA42" i="6"/>
  <c r="CA48" i="6"/>
  <c r="CB47" i="6"/>
  <c r="CD36" i="6"/>
  <c r="CF19" i="6"/>
  <c r="CE35" i="6"/>
  <c r="CA57" i="6"/>
  <c r="CC45" i="6"/>
  <c r="CC10" i="6"/>
  <c r="CD9" i="6" s="1"/>
  <c r="CC66" i="6"/>
  <c r="CC43" i="6"/>
  <c r="CB69" i="6"/>
  <c r="CE27" i="6"/>
  <c r="CF26" i="6"/>
  <c r="CF25" i="6"/>
  <c r="CB75" i="15" l="1"/>
  <c r="CB25" i="15"/>
  <c r="CB41" i="15"/>
  <c r="CB27" i="15"/>
  <c r="CB58" i="15"/>
  <c r="CB88" i="15"/>
  <c r="CB53" i="15"/>
  <c r="CB70" i="15"/>
  <c r="CB57" i="15"/>
  <c r="CB31" i="15"/>
  <c r="CB52" i="15"/>
  <c r="CB67" i="15"/>
  <c r="CB43" i="15"/>
  <c r="CB77" i="15"/>
  <c r="CB44" i="15"/>
  <c r="CB71" i="15"/>
  <c r="CB22" i="15"/>
  <c r="CB42" i="15"/>
  <c r="CB61" i="15"/>
  <c r="CB69" i="15"/>
  <c r="CB26" i="15"/>
  <c r="CB97" i="15"/>
  <c r="CB36" i="15"/>
  <c r="CB51" i="15"/>
  <c r="CB47" i="15"/>
  <c r="CB84" i="15"/>
  <c r="CB45" i="15"/>
  <c r="CB32" i="15"/>
  <c r="CB73" i="15"/>
  <c r="CB35" i="15"/>
  <c r="CB72" i="15"/>
  <c r="CB37" i="15"/>
  <c r="CB98" i="15"/>
  <c r="CB40" i="15"/>
  <c r="CB59" i="15"/>
  <c r="CB30" i="15"/>
  <c r="CB76" i="15"/>
  <c r="CB39" i="15"/>
  <c r="CB63" i="15"/>
  <c r="CB82" i="15"/>
  <c r="CB34" i="15"/>
  <c r="CB28" i="15"/>
  <c r="CB65" i="15"/>
  <c r="CB48" i="15"/>
  <c r="CB64" i="15"/>
  <c r="CB96" i="15"/>
  <c r="CB95" i="15"/>
  <c r="CB93" i="15"/>
  <c r="CB91" i="15"/>
  <c r="CB94" i="15"/>
  <c r="CB92" i="15"/>
  <c r="CB90" i="15"/>
  <c r="CB89" i="15"/>
  <c r="CB85" i="15"/>
  <c r="CB83" i="15"/>
  <c r="CB87" i="15"/>
  <c r="CB60" i="15"/>
  <c r="CB86" i="15"/>
  <c r="CB78" i="15"/>
  <c r="CB80" i="15"/>
  <c r="CB79" i="15"/>
  <c r="CB23" i="15"/>
  <c r="CB24" i="15"/>
  <c r="CB81" i="15"/>
  <c r="CB66" i="15"/>
  <c r="CB55" i="15"/>
  <c r="CB68" i="15"/>
  <c r="CB56" i="15"/>
  <c r="CB33" i="15"/>
  <c r="CB62" i="15"/>
  <c r="CB46" i="15"/>
  <c r="CB74" i="15"/>
  <c r="CB54" i="15"/>
  <c r="CB38" i="15"/>
  <c r="CB29" i="15"/>
  <c r="CB50" i="15"/>
  <c r="CB49" i="15"/>
  <c r="CB19" i="15"/>
  <c r="CC67" i="15" s="1"/>
  <c r="CB21" i="15"/>
  <c r="CC39" i="6"/>
  <c r="CA99" i="15"/>
  <c r="CB99" i="15" s="1"/>
  <c r="CD38" i="6"/>
  <c r="CC47" i="6"/>
  <c r="CB48" i="6"/>
  <c r="CE36" i="6"/>
  <c r="CG19" i="6"/>
  <c r="CF35" i="6"/>
  <c r="CB57" i="6"/>
  <c r="CD45" i="6"/>
  <c r="CC69" i="6"/>
  <c r="CD66" i="6"/>
  <c r="CD43" i="6"/>
  <c r="CD10" i="6"/>
  <c r="CE9" i="6" s="1"/>
  <c r="CF27" i="6"/>
  <c r="CG25" i="6"/>
  <c r="CG26" i="6"/>
  <c r="CC68" i="15" l="1"/>
  <c r="CC23" i="15"/>
  <c r="CC43" i="15"/>
  <c r="CC32" i="15"/>
  <c r="CC55" i="15"/>
  <c r="CC99" i="15"/>
  <c r="CC47" i="15"/>
  <c r="CC39" i="15"/>
  <c r="CC31" i="15"/>
  <c r="CC27" i="15"/>
  <c r="CC50" i="15"/>
  <c r="CC57" i="15"/>
  <c r="CC66" i="15"/>
  <c r="CC60" i="15"/>
  <c r="CC53" i="15"/>
  <c r="CC76" i="15"/>
  <c r="CC75" i="15"/>
  <c r="CC69" i="15"/>
  <c r="CC72" i="15"/>
  <c r="CC34" i="15"/>
  <c r="CC24" i="15"/>
  <c r="CC29" i="15"/>
  <c r="CC45" i="15"/>
  <c r="CC81" i="15"/>
  <c r="CC51" i="15"/>
  <c r="CC63" i="15"/>
  <c r="CC30" i="15"/>
  <c r="CC71" i="15"/>
  <c r="CC36" i="15"/>
  <c r="CC38" i="15"/>
  <c r="CC62" i="15"/>
  <c r="CC64" i="15"/>
  <c r="CC52" i="15"/>
  <c r="CC40" i="15"/>
  <c r="CC95" i="15"/>
  <c r="CC100" i="15"/>
  <c r="CC98" i="15"/>
  <c r="CC92" i="15"/>
  <c r="CC94" i="15"/>
  <c r="CC91" i="15"/>
  <c r="CC97" i="15"/>
  <c r="CC88" i="15"/>
  <c r="CC87" i="15"/>
  <c r="CC83" i="15"/>
  <c r="CC85" i="15"/>
  <c r="CC84" i="15"/>
  <c r="CC82" i="15"/>
  <c r="CC78" i="15"/>
  <c r="CC80" i="15"/>
  <c r="CC86" i="15"/>
  <c r="CC79" i="15"/>
  <c r="CC49" i="15"/>
  <c r="CC35" i="15"/>
  <c r="CC59" i="15"/>
  <c r="CC54" i="15"/>
  <c r="CC22" i="15"/>
  <c r="CC74" i="15"/>
  <c r="CC33" i="15"/>
  <c r="CC89" i="15"/>
  <c r="CC96" i="15"/>
  <c r="CC48" i="15"/>
  <c r="CC61" i="15"/>
  <c r="CC73" i="15"/>
  <c r="CC28" i="15"/>
  <c r="CC26" i="15"/>
  <c r="CC93" i="15"/>
  <c r="CC44" i="15"/>
  <c r="CC70" i="15"/>
  <c r="CC58" i="15"/>
  <c r="CC25" i="15"/>
  <c r="CC46" i="15"/>
  <c r="CC56" i="15"/>
  <c r="CC90" i="15"/>
  <c r="CC37" i="15"/>
  <c r="CC65" i="15"/>
  <c r="CC42" i="15"/>
  <c r="CC77" i="15"/>
  <c r="CC41" i="15"/>
  <c r="CD39" i="6"/>
  <c r="CD42" i="6" s="1"/>
  <c r="CC19" i="15"/>
  <c r="CD22" i="15" s="1"/>
  <c r="CD41" i="6"/>
  <c r="CC21" i="15" s="1"/>
  <c r="CE38" i="6"/>
  <c r="CE41" i="6" s="1"/>
  <c r="CC42" i="6"/>
  <c r="CB100" i="15"/>
  <c r="CC48" i="6"/>
  <c r="CF36" i="6"/>
  <c r="CH19" i="6"/>
  <c r="CG35" i="6"/>
  <c r="CC57" i="6"/>
  <c r="CE45" i="6"/>
  <c r="CE43" i="6"/>
  <c r="CE10" i="6"/>
  <c r="CF9" i="6" s="1"/>
  <c r="CE66" i="6"/>
  <c r="CD69" i="6"/>
  <c r="CG27" i="6"/>
  <c r="CH26" i="6"/>
  <c r="CH25" i="6"/>
  <c r="CD56" i="15" l="1"/>
  <c r="CD33" i="15"/>
  <c r="CD96" i="15"/>
  <c r="CD101" i="15"/>
  <c r="CD100" i="15"/>
  <c r="CD95" i="15"/>
  <c r="CD97" i="15"/>
  <c r="CD94" i="15"/>
  <c r="CD90" i="15"/>
  <c r="CD88" i="15"/>
  <c r="CD89" i="15"/>
  <c r="CD87" i="15"/>
  <c r="CD86" i="15"/>
  <c r="CD91" i="15"/>
  <c r="CD51" i="15"/>
  <c r="CD46" i="15"/>
  <c r="CD76" i="15"/>
  <c r="CD92" i="15"/>
  <c r="CD53" i="15"/>
  <c r="CD58" i="15"/>
  <c r="CD48" i="15"/>
  <c r="CD35" i="15"/>
  <c r="CD85" i="15"/>
  <c r="CD98" i="15"/>
  <c r="CD36" i="15"/>
  <c r="CD29" i="15"/>
  <c r="CD60" i="15"/>
  <c r="CD99" i="15"/>
  <c r="CD31" i="15"/>
  <c r="CD82" i="15"/>
  <c r="CD39" i="15"/>
  <c r="CD61" i="15"/>
  <c r="CD38" i="15"/>
  <c r="CD77" i="15"/>
  <c r="CD42" i="15"/>
  <c r="CD70" i="15"/>
  <c r="CD49" i="15"/>
  <c r="CD83" i="15"/>
  <c r="CD43" i="15"/>
  <c r="CD66" i="15"/>
  <c r="CD55" i="15"/>
  <c r="CD78" i="15"/>
  <c r="CD75" i="15"/>
  <c r="CD73" i="15"/>
  <c r="CD81" i="15"/>
  <c r="CD24" i="15"/>
  <c r="CD59" i="15"/>
  <c r="CD45" i="15"/>
  <c r="CD65" i="15"/>
  <c r="CD44" i="15"/>
  <c r="CD79" i="15"/>
  <c r="CD71" i="15"/>
  <c r="CD34" i="15"/>
  <c r="CD57" i="15"/>
  <c r="CD32" i="15"/>
  <c r="CD40" i="15"/>
  <c r="CD30" i="15"/>
  <c r="CD72" i="15"/>
  <c r="CD50" i="15"/>
  <c r="CD68" i="15"/>
  <c r="CD28" i="15"/>
  <c r="CD64" i="15"/>
  <c r="CD25" i="15"/>
  <c r="CD54" i="15"/>
  <c r="CD62" i="15"/>
  <c r="CD41" i="15"/>
  <c r="CD84" i="15"/>
  <c r="CD47" i="15"/>
  <c r="CD23" i="15"/>
  <c r="CD26" i="15"/>
  <c r="CD37" i="15"/>
  <c r="CD93" i="15"/>
  <c r="CD27" i="15"/>
  <c r="CD74" i="15"/>
  <c r="CD80" i="15"/>
  <c r="CD52" i="15"/>
  <c r="CD63" i="15"/>
  <c r="CD69" i="15"/>
  <c r="CD67" i="15"/>
  <c r="CD47" i="6"/>
  <c r="CD57" i="6" s="1"/>
  <c r="CD19" i="15"/>
  <c r="CE56" i="15" s="1"/>
  <c r="CF38" i="6"/>
  <c r="CF41" i="6" s="1"/>
  <c r="CD21" i="15"/>
  <c r="CC101" i="15"/>
  <c r="CE39" i="6"/>
  <c r="CE47" i="6"/>
  <c r="CG36" i="6"/>
  <c r="CI19" i="6"/>
  <c r="CH35" i="6"/>
  <c r="CF45" i="6"/>
  <c r="CE69" i="6"/>
  <c r="CF10" i="6"/>
  <c r="CG9" i="6" s="1"/>
  <c r="CF43" i="6"/>
  <c r="CF66" i="6"/>
  <c r="CH27" i="6"/>
  <c r="CI26" i="6"/>
  <c r="CI25" i="6"/>
  <c r="CE24" i="15" l="1"/>
  <c r="CE76" i="15"/>
  <c r="CE54" i="15"/>
  <c r="CE40" i="15"/>
  <c r="CE38" i="15"/>
  <c r="CE67" i="15"/>
  <c r="CE37" i="15"/>
  <c r="CE27" i="15"/>
  <c r="CE69" i="15"/>
  <c r="CE25" i="15"/>
  <c r="CE63" i="15"/>
  <c r="CE65" i="15"/>
  <c r="CE23" i="15"/>
  <c r="CE52" i="15"/>
  <c r="CE55" i="15"/>
  <c r="CE47" i="15"/>
  <c r="CE36" i="15"/>
  <c r="CE33" i="15"/>
  <c r="CE26" i="15"/>
  <c r="CE45" i="15"/>
  <c r="CE66" i="15"/>
  <c r="CE61" i="15"/>
  <c r="CE64" i="15"/>
  <c r="CE28" i="15"/>
  <c r="CE57" i="15"/>
  <c r="CE83" i="15"/>
  <c r="CE35" i="15"/>
  <c r="CE68" i="15"/>
  <c r="CE34" i="15"/>
  <c r="CE81" i="15"/>
  <c r="CE49" i="15"/>
  <c r="CE31" i="15"/>
  <c r="CE84" i="15"/>
  <c r="CE50" i="15"/>
  <c r="CE22" i="15"/>
  <c r="CE74" i="15"/>
  <c r="CE41" i="15"/>
  <c r="CE72" i="15"/>
  <c r="CE29" i="15"/>
  <c r="CE88" i="15"/>
  <c r="CE32" i="15"/>
  <c r="CE59" i="15"/>
  <c r="CE43" i="15"/>
  <c r="CE39" i="15"/>
  <c r="CE46" i="15"/>
  <c r="CD48" i="6"/>
  <c r="CE82" i="15"/>
  <c r="CE85" i="15"/>
  <c r="CE51" i="15"/>
  <c r="CE97" i="15"/>
  <c r="CE71" i="15"/>
  <c r="CE73" i="15"/>
  <c r="CE70" i="15"/>
  <c r="CE48" i="15"/>
  <c r="CE86" i="15"/>
  <c r="CE100" i="15"/>
  <c r="CE75" i="15"/>
  <c r="CE42" i="15"/>
  <c r="CE99" i="15"/>
  <c r="CE58" i="15"/>
  <c r="CE87" i="15"/>
  <c r="CE98" i="15"/>
  <c r="CE101" i="15"/>
  <c r="CE96" i="15"/>
  <c r="CE102" i="15"/>
  <c r="CE93" i="15"/>
  <c r="CE95" i="15"/>
  <c r="CE91" i="15"/>
  <c r="CE92" i="15"/>
  <c r="CE94" i="15"/>
  <c r="CE90" i="15"/>
  <c r="CE80" i="15"/>
  <c r="CE79" i="15"/>
  <c r="CE62" i="15"/>
  <c r="CE30" i="15"/>
  <c r="CE44" i="15"/>
  <c r="CE78" i="15"/>
  <c r="CE77" i="15"/>
  <c r="CE60" i="15"/>
  <c r="CE53" i="15"/>
  <c r="CE89" i="15"/>
  <c r="CE19" i="15"/>
  <c r="CF66" i="15" s="1"/>
  <c r="CE42" i="6"/>
  <c r="CE21" i="15"/>
  <c r="CD102" i="15"/>
  <c r="CG38" i="6"/>
  <c r="CG39" i="6" s="1"/>
  <c r="CF39" i="6"/>
  <c r="CE48" i="6"/>
  <c r="CF47" i="6"/>
  <c r="CH36" i="6"/>
  <c r="CJ19" i="6"/>
  <c r="CI35" i="6"/>
  <c r="CE57" i="6"/>
  <c r="CG45" i="6"/>
  <c r="CF69" i="6"/>
  <c r="CG43" i="6"/>
  <c r="CG10" i="6"/>
  <c r="CH9" i="6" s="1"/>
  <c r="CG66" i="6"/>
  <c r="CI27" i="6"/>
  <c r="CJ26" i="6"/>
  <c r="CJ25" i="6"/>
  <c r="CG41" i="6" l="1"/>
  <c r="CF21" i="15" s="1"/>
  <c r="CF47" i="15"/>
  <c r="CF94" i="15"/>
  <c r="CF78" i="15"/>
  <c r="CF77" i="15"/>
  <c r="CF85" i="15"/>
  <c r="CF92" i="15"/>
  <c r="CF74" i="15"/>
  <c r="CF69" i="15"/>
  <c r="CF58" i="15"/>
  <c r="CF67" i="15"/>
  <c r="CF62" i="15"/>
  <c r="CF93" i="15"/>
  <c r="CF27" i="15"/>
  <c r="CF71" i="15"/>
  <c r="CF23" i="15"/>
  <c r="CF29" i="15"/>
  <c r="CF82" i="15"/>
  <c r="CF65" i="15"/>
  <c r="CF76" i="15"/>
  <c r="CF22" i="15"/>
  <c r="CF44" i="15"/>
  <c r="CF31" i="15"/>
  <c r="CF42" i="15"/>
  <c r="CF40" i="15"/>
  <c r="CF84" i="15"/>
  <c r="CF57" i="15"/>
  <c r="CF46" i="15"/>
  <c r="CF36" i="15"/>
  <c r="CF50" i="15"/>
  <c r="CF24" i="15"/>
  <c r="CF30" i="15"/>
  <c r="CF95" i="15"/>
  <c r="CF34" i="15"/>
  <c r="CF75" i="15"/>
  <c r="CF49" i="15"/>
  <c r="CF28" i="15"/>
  <c r="CF39" i="15"/>
  <c r="CF99" i="15"/>
  <c r="CF100" i="15"/>
  <c r="CF98" i="15"/>
  <c r="CF102" i="15"/>
  <c r="CF103" i="15"/>
  <c r="CF97" i="15"/>
  <c r="CF91" i="15"/>
  <c r="CF90" i="15"/>
  <c r="CF89" i="15"/>
  <c r="CF83" i="15"/>
  <c r="CF86" i="15"/>
  <c r="CF63" i="15"/>
  <c r="CF79" i="15"/>
  <c r="CF37" i="15"/>
  <c r="CF41" i="15"/>
  <c r="CF48" i="15"/>
  <c r="CF88" i="15"/>
  <c r="CF59" i="15"/>
  <c r="CF55" i="15"/>
  <c r="CF52" i="15"/>
  <c r="CF68" i="15"/>
  <c r="CF33" i="15"/>
  <c r="CF26" i="15"/>
  <c r="CF53" i="15"/>
  <c r="CF80" i="15"/>
  <c r="CF96" i="15"/>
  <c r="CF38" i="15"/>
  <c r="CF35" i="15"/>
  <c r="CF70" i="15"/>
  <c r="CF61" i="15"/>
  <c r="CF32" i="15"/>
  <c r="CF54" i="15"/>
  <c r="CF72" i="15"/>
  <c r="CF43" i="15"/>
  <c r="CF25" i="15"/>
  <c r="CF60" i="15"/>
  <c r="CF101" i="15"/>
  <c r="CF87" i="15"/>
  <c r="CF81" i="15"/>
  <c r="CF73" i="15"/>
  <c r="CF51" i="15"/>
  <c r="CF45" i="15"/>
  <c r="CF64" i="15"/>
  <c r="CF56" i="15"/>
  <c r="CF19" i="15"/>
  <c r="CG25" i="15" s="1"/>
  <c r="CE103" i="15"/>
  <c r="CH38" i="6"/>
  <c r="CH41" i="6" s="1"/>
  <c r="CG42" i="6"/>
  <c r="CF42" i="6"/>
  <c r="CF48" i="6"/>
  <c r="CG47" i="6"/>
  <c r="CI36" i="6"/>
  <c r="CK19" i="6"/>
  <c r="CJ35" i="6"/>
  <c r="CF57" i="6"/>
  <c r="CH45" i="6"/>
  <c r="CG69" i="6"/>
  <c r="CH66" i="6"/>
  <c r="CH10" i="6"/>
  <c r="CI9" i="6" s="1"/>
  <c r="CH43" i="6"/>
  <c r="CJ27" i="6"/>
  <c r="CK25" i="6"/>
  <c r="CK26" i="6"/>
  <c r="CG27" i="15" l="1"/>
  <c r="CG36" i="15"/>
  <c r="CG24" i="15"/>
  <c r="CG69" i="15"/>
  <c r="CG46" i="15"/>
  <c r="CG76" i="15"/>
  <c r="CG75" i="15"/>
  <c r="CG63" i="15"/>
  <c r="CG102" i="15"/>
  <c r="CG34" i="15"/>
  <c r="CG67" i="15"/>
  <c r="CG55" i="15"/>
  <c r="CG86" i="15"/>
  <c r="CG98" i="15"/>
  <c r="CG81" i="15"/>
  <c r="CG58" i="15"/>
  <c r="CG87" i="15"/>
  <c r="CG53" i="15"/>
  <c r="CG57" i="15"/>
  <c r="CG65" i="15"/>
  <c r="CG56" i="15"/>
  <c r="CG60" i="15"/>
  <c r="CG32" i="15"/>
  <c r="CG99" i="15"/>
  <c r="CG30" i="15"/>
  <c r="CG84" i="15"/>
  <c r="CG103" i="15"/>
  <c r="CG101" i="15"/>
  <c r="CG100" i="15"/>
  <c r="CG97" i="15"/>
  <c r="CG104" i="15"/>
  <c r="CG96" i="15"/>
  <c r="CG92" i="15"/>
  <c r="CG95" i="15"/>
  <c r="CG94" i="15"/>
  <c r="CG88" i="15"/>
  <c r="CG89" i="15"/>
  <c r="CG82" i="15"/>
  <c r="CG78" i="15"/>
  <c r="CG80" i="15"/>
  <c r="CG79" i="15"/>
  <c r="CG83" i="15"/>
  <c r="CG64" i="15"/>
  <c r="CG48" i="15"/>
  <c r="CG29" i="15"/>
  <c r="CG43" i="15"/>
  <c r="CG70" i="15"/>
  <c r="CG68" i="15"/>
  <c r="CG41" i="15"/>
  <c r="CG91" i="15"/>
  <c r="CG39" i="15"/>
  <c r="CG50" i="15"/>
  <c r="CG42" i="15"/>
  <c r="CG74" i="15"/>
  <c r="CG54" i="15"/>
  <c r="CG26" i="15"/>
  <c r="CG33" i="15"/>
  <c r="CG47" i="15"/>
  <c r="CG51" i="15"/>
  <c r="CG72" i="15"/>
  <c r="CG35" i="15"/>
  <c r="CG52" i="15"/>
  <c r="CG37" i="15"/>
  <c r="CG28" i="15"/>
  <c r="CG85" i="15"/>
  <c r="CG31" i="15"/>
  <c r="CG71" i="15"/>
  <c r="CG23" i="15"/>
  <c r="CG59" i="15"/>
  <c r="CG61" i="15"/>
  <c r="CG90" i="15"/>
  <c r="CG40" i="15"/>
  <c r="CG45" i="15"/>
  <c r="CG22" i="15"/>
  <c r="CG73" i="15"/>
  <c r="CG93" i="15"/>
  <c r="CG38" i="15"/>
  <c r="CG62" i="15"/>
  <c r="CG49" i="15"/>
  <c r="CG77" i="15"/>
  <c r="CG44" i="15"/>
  <c r="CG66" i="15"/>
  <c r="CG19" i="15"/>
  <c r="CH36" i="15" s="1"/>
  <c r="CI38" i="6"/>
  <c r="CI41" i="6" s="1"/>
  <c r="CG21" i="15"/>
  <c r="CH39" i="6"/>
  <c r="CF104" i="15"/>
  <c r="CG48" i="6"/>
  <c r="CH47" i="6"/>
  <c r="CJ36" i="6"/>
  <c r="CL19" i="6"/>
  <c r="CK35" i="6"/>
  <c r="CG57" i="6"/>
  <c r="CI45" i="6"/>
  <c r="CI10" i="6"/>
  <c r="CJ9" i="6" s="1"/>
  <c r="CI66" i="6"/>
  <c r="CI43" i="6"/>
  <c r="CH69" i="6"/>
  <c r="CK27" i="6"/>
  <c r="CL26" i="6"/>
  <c r="CL25" i="6"/>
  <c r="CH23" i="15" l="1"/>
  <c r="CH52" i="15"/>
  <c r="CH76" i="15"/>
  <c r="CH73" i="15"/>
  <c r="CH34" i="15"/>
  <c r="CH25" i="15"/>
  <c r="CH66" i="15"/>
  <c r="CH44" i="15"/>
  <c r="CH45" i="15"/>
  <c r="CH65" i="15"/>
  <c r="CH22" i="15"/>
  <c r="CH77" i="15"/>
  <c r="CH40" i="15"/>
  <c r="CH94" i="15"/>
  <c r="CH103" i="15"/>
  <c r="CH24" i="15"/>
  <c r="CH49" i="15"/>
  <c r="CH41" i="15"/>
  <c r="CH58" i="15"/>
  <c r="CH87" i="15"/>
  <c r="CH35" i="15"/>
  <c r="CH55" i="15"/>
  <c r="CH68" i="15"/>
  <c r="CH102" i="15"/>
  <c r="CH95" i="15"/>
  <c r="CH86" i="15"/>
  <c r="CH63" i="15"/>
  <c r="CH72" i="15"/>
  <c r="CH75" i="15"/>
  <c r="CH53" i="15"/>
  <c r="CH74" i="15"/>
  <c r="CH43" i="15"/>
  <c r="CH80" i="15"/>
  <c r="CH96" i="15"/>
  <c r="CH79" i="15"/>
  <c r="CH31" i="15"/>
  <c r="CH47" i="15"/>
  <c r="CH26" i="15"/>
  <c r="CH62" i="15"/>
  <c r="CH27" i="15"/>
  <c r="CH60" i="15"/>
  <c r="CH91" i="15"/>
  <c r="CH56" i="15"/>
  <c r="CH71" i="15"/>
  <c r="CH51" i="15"/>
  <c r="CH81" i="15"/>
  <c r="CH70" i="15"/>
  <c r="CH69" i="15"/>
  <c r="CH57" i="15"/>
  <c r="CH61" i="15"/>
  <c r="CH85" i="15"/>
  <c r="CH33" i="15"/>
  <c r="CH42" i="15"/>
  <c r="CH29" i="15"/>
  <c r="CH104" i="15"/>
  <c r="CH30" i="15"/>
  <c r="CH46" i="15"/>
  <c r="CH38" i="15"/>
  <c r="CH59" i="15"/>
  <c r="CH28" i="15"/>
  <c r="CH50" i="15"/>
  <c r="CH48" i="15"/>
  <c r="CH82" i="15"/>
  <c r="CH100" i="15"/>
  <c r="CH99" i="15"/>
  <c r="CH101" i="15"/>
  <c r="CH97" i="15"/>
  <c r="CH105" i="15"/>
  <c r="CH98" i="15"/>
  <c r="CH92" i="15"/>
  <c r="CH88" i="15"/>
  <c r="CH90" i="15"/>
  <c r="CH89" i="15"/>
  <c r="CH78" i="15"/>
  <c r="CH84" i="15"/>
  <c r="CH83" i="15"/>
  <c r="CH93" i="15"/>
  <c r="CH37" i="15"/>
  <c r="CH54" i="15"/>
  <c r="CH39" i="15"/>
  <c r="CH64" i="15"/>
  <c r="CH32" i="15"/>
  <c r="CH67" i="15"/>
  <c r="CH19" i="15"/>
  <c r="CI60" i="15" s="1"/>
  <c r="CJ38" i="6"/>
  <c r="CJ41" i="6" s="1"/>
  <c r="CH42" i="6"/>
  <c r="CH21" i="15"/>
  <c r="CG105" i="15"/>
  <c r="CI39" i="6"/>
  <c r="CI47" i="6"/>
  <c r="CH48" i="6"/>
  <c r="CK36" i="6"/>
  <c r="CM19" i="6"/>
  <c r="CL35" i="6"/>
  <c r="CH57" i="6"/>
  <c r="CJ45" i="6"/>
  <c r="CJ43" i="6"/>
  <c r="CJ10" i="6"/>
  <c r="CK9" i="6" s="1"/>
  <c r="CJ66" i="6"/>
  <c r="CI69" i="6"/>
  <c r="CL27" i="6"/>
  <c r="CM26" i="6"/>
  <c r="CM25" i="6"/>
  <c r="CI23" i="15" l="1"/>
  <c r="CI25" i="15"/>
  <c r="CI24" i="15"/>
  <c r="CI38" i="15"/>
  <c r="CI55" i="15"/>
  <c r="CI69" i="15"/>
  <c r="CI26" i="15"/>
  <c r="CI67" i="15"/>
  <c r="CI22" i="15"/>
  <c r="CI32" i="15"/>
  <c r="CI44" i="15"/>
  <c r="CI80" i="15"/>
  <c r="CI52" i="15"/>
  <c r="CI47" i="15"/>
  <c r="CI78" i="15"/>
  <c r="CI76" i="15"/>
  <c r="CI85" i="15"/>
  <c r="CI64" i="15"/>
  <c r="CI99" i="15"/>
  <c r="CI48" i="15"/>
  <c r="CI66" i="15"/>
  <c r="CI61" i="15"/>
  <c r="CI39" i="15"/>
  <c r="CI90" i="15"/>
  <c r="CI46" i="15"/>
  <c r="CI62" i="15"/>
  <c r="CI49" i="15"/>
  <c r="CI27" i="15"/>
  <c r="CI54" i="15"/>
  <c r="CI88" i="15"/>
  <c r="CI53" i="15"/>
  <c r="CI34" i="15"/>
  <c r="CI65" i="15"/>
  <c r="CI37" i="15"/>
  <c r="CI92" i="15"/>
  <c r="CI74" i="15"/>
  <c r="CI57" i="15"/>
  <c r="CI68" i="15"/>
  <c r="CI82" i="15"/>
  <c r="CI86" i="15"/>
  <c r="CI30" i="15"/>
  <c r="CI43" i="15"/>
  <c r="CI70" i="15"/>
  <c r="CI45" i="15"/>
  <c r="CI75" i="15"/>
  <c r="CI104" i="15"/>
  <c r="CI31" i="15"/>
  <c r="CI41" i="15"/>
  <c r="CI79" i="15"/>
  <c r="CI50" i="15"/>
  <c r="CI77" i="15"/>
  <c r="CI29" i="15"/>
  <c r="CI102" i="15"/>
  <c r="CI51" i="15"/>
  <c r="CI98" i="15"/>
  <c r="CI101" i="15"/>
  <c r="CI100" i="15"/>
  <c r="CI103" i="15"/>
  <c r="CI106" i="15"/>
  <c r="CI97" i="15"/>
  <c r="CI93" i="15"/>
  <c r="CI96" i="15"/>
  <c r="CI91" i="15"/>
  <c r="CI94" i="15"/>
  <c r="CI95" i="15"/>
  <c r="CI81" i="15"/>
  <c r="CI89" i="15"/>
  <c r="CI83" i="15"/>
  <c r="CI105" i="15"/>
  <c r="CI72" i="15"/>
  <c r="CI28" i="15"/>
  <c r="CI58" i="15"/>
  <c r="CI42" i="15"/>
  <c r="CI63" i="15"/>
  <c r="CI71" i="15"/>
  <c r="CI73" i="15"/>
  <c r="CI84" i="15"/>
  <c r="CI56" i="15"/>
  <c r="CI59" i="15"/>
  <c r="CI87" i="15"/>
  <c r="CI33" i="15"/>
  <c r="CI35" i="15"/>
  <c r="CI40" i="15"/>
  <c r="CI36" i="15"/>
  <c r="CI19" i="15"/>
  <c r="CJ90" i="15" s="1"/>
  <c r="CK38" i="6"/>
  <c r="CK41" i="6" s="1"/>
  <c r="CI21" i="15"/>
  <c r="CH106" i="15"/>
  <c r="CI42" i="6"/>
  <c r="CJ39" i="6"/>
  <c r="CI48" i="6"/>
  <c r="CJ47" i="6"/>
  <c r="CL36" i="6"/>
  <c r="CN19" i="6"/>
  <c r="CM35" i="6"/>
  <c r="CI57" i="6"/>
  <c r="CK45" i="6"/>
  <c r="CK43" i="6"/>
  <c r="CK66" i="6"/>
  <c r="CK10" i="6"/>
  <c r="CL9" i="6" s="1"/>
  <c r="CJ69" i="6"/>
  <c r="CM27" i="6"/>
  <c r="CN25" i="6"/>
  <c r="CN26" i="6"/>
  <c r="CJ59" i="15" l="1"/>
  <c r="CJ22" i="15"/>
  <c r="CJ25" i="15"/>
  <c r="CJ26" i="15"/>
  <c r="CJ73" i="15"/>
  <c r="CJ83" i="15"/>
  <c r="CJ71" i="15"/>
  <c r="CJ63" i="15"/>
  <c r="CJ31" i="15"/>
  <c r="CJ89" i="15"/>
  <c r="CJ104" i="15"/>
  <c r="CJ81" i="15"/>
  <c r="CJ88" i="15"/>
  <c r="CJ76" i="15"/>
  <c r="CJ54" i="15"/>
  <c r="CJ45" i="15"/>
  <c r="CJ79" i="15"/>
  <c r="CJ56" i="15"/>
  <c r="CJ39" i="15"/>
  <c r="CJ37" i="15"/>
  <c r="CJ66" i="15"/>
  <c r="CJ46" i="15"/>
  <c r="CJ36" i="15"/>
  <c r="CJ67" i="15"/>
  <c r="CJ42" i="15"/>
  <c r="CJ95" i="15"/>
  <c r="CJ51" i="15"/>
  <c r="CJ65" i="15"/>
  <c r="CJ48" i="15"/>
  <c r="CJ43" i="15"/>
  <c r="CJ107" i="15"/>
  <c r="CJ106" i="15"/>
  <c r="CJ103" i="15"/>
  <c r="CJ100" i="15"/>
  <c r="CJ97" i="15"/>
  <c r="CJ101" i="15"/>
  <c r="CJ96" i="15"/>
  <c r="CJ92" i="15"/>
  <c r="CJ85" i="15"/>
  <c r="CJ84" i="15"/>
  <c r="CJ58" i="15"/>
  <c r="CJ94" i="15"/>
  <c r="CJ102" i="15"/>
  <c r="CJ44" i="15"/>
  <c r="CJ68" i="15"/>
  <c r="CJ30" i="15"/>
  <c r="CJ61" i="15"/>
  <c r="CJ32" i="15"/>
  <c r="CJ47" i="15"/>
  <c r="CJ23" i="15"/>
  <c r="CJ62" i="15"/>
  <c r="CJ35" i="15"/>
  <c r="CJ80" i="15"/>
  <c r="CJ28" i="15"/>
  <c r="CJ91" i="15"/>
  <c r="CJ98" i="15"/>
  <c r="CJ29" i="15"/>
  <c r="CJ34" i="15"/>
  <c r="CJ52" i="15"/>
  <c r="CJ86" i="15"/>
  <c r="CJ64" i="15"/>
  <c r="CJ75" i="15"/>
  <c r="CJ24" i="15"/>
  <c r="CJ40" i="15"/>
  <c r="CJ33" i="15"/>
  <c r="CJ49" i="15"/>
  <c r="CJ72" i="15"/>
  <c r="CJ74" i="15"/>
  <c r="CJ77" i="15"/>
  <c r="CJ78" i="15"/>
  <c r="CJ57" i="15"/>
  <c r="CJ82" i="15"/>
  <c r="CJ55" i="15"/>
  <c r="CJ70" i="15"/>
  <c r="CJ27" i="15"/>
  <c r="CJ87" i="15"/>
  <c r="CJ38" i="15"/>
  <c r="CJ105" i="15"/>
  <c r="CJ93" i="15"/>
  <c r="CJ69" i="15"/>
  <c r="CJ50" i="15"/>
  <c r="CJ41" i="15"/>
  <c r="CJ99" i="15"/>
  <c r="CJ53" i="15"/>
  <c r="CJ60" i="15"/>
  <c r="CJ19" i="15"/>
  <c r="CK24" i="15" s="1"/>
  <c r="CL38" i="6"/>
  <c r="CJ21" i="15"/>
  <c r="CI107" i="15"/>
  <c r="CJ42" i="6"/>
  <c r="CK39" i="6"/>
  <c r="CJ48" i="6"/>
  <c r="CK47" i="6"/>
  <c r="CM36" i="6"/>
  <c r="CO19" i="6"/>
  <c r="CN35" i="6"/>
  <c r="CJ57" i="6"/>
  <c r="CL45" i="6"/>
  <c r="CL66" i="6"/>
  <c r="CL43" i="6"/>
  <c r="CL10" i="6"/>
  <c r="CM9" i="6" s="1"/>
  <c r="CK69" i="6"/>
  <c r="CN27" i="6"/>
  <c r="CO25" i="6"/>
  <c r="CO26" i="6"/>
  <c r="CK22" i="15" l="1"/>
  <c r="CK23" i="15"/>
  <c r="CK26" i="15"/>
  <c r="CK25" i="15"/>
  <c r="CK27" i="15"/>
  <c r="CK80" i="15"/>
  <c r="CK96" i="15"/>
  <c r="CK89" i="15"/>
  <c r="CK74" i="15"/>
  <c r="CK102" i="15"/>
  <c r="CK56" i="15"/>
  <c r="CK48" i="15"/>
  <c r="CK38" i="15"/>
  <c r="CK32" i="15"/>
  <c r="CK31" i="15"/>
  <c r="CK101" i="15"/>
  <c r="CK82" i="15"/>
  <c r="CK98" i="15"/>
  <c r="CK91" i="15"/>
  <c r="CK108" i="15"/>
  <c r="CK77" i="15"/>
  <c r="CK55" i="15"/>
  <c r="CK47" i="15"/>
  <c r="CK37" i="15"/>
  <c r="CK104" i="15"/>
  <c r="CK42" i="15"/>
  <c r="CK71" i="15"/>
  <c r="CK84" i="15"/>
  <c r="CK100" i="15"/>
  <c r="CK93" i="15"/>
  <c r="CK68" i="15"/>
  <c r="CK61" i="15"/>
  <c r="CK54" i="15"/>
  <c r="CK46" i="15"/>
  <c r="CK36" i="15"/>
  <c r="CK41" i="15"/>
  <c r="CK107" i="15"/>
  <c r="CK88" i="15"/>
  <c r="CK81" i="15"/>
  <c r="CK97" i="15"/>
  <c r="CK69" i="15"/>
  <c r="CK60" i="15"/>
  <c r="CK52" i="15"/>
  <c r="CK44" i="15"/>
  <c r="CK34" i="15"/>
  <c r="CK29" i="15"/>
  <c r="CK86" i="15"/>
  <c r="CK95" i="15"/>
  <c r="CK72" i="15"/>
  <c r="CK45" i="15"/>
  <c r="CK73" i="15"/>
  <c r="CK76" i="15"/>
  <c r="CK83" i="15"/>
  <c r="CK66" i="15"/>
  <c r="CK64" i="15"/>
  <c r="CK90" i="15"/>
  <c r="CK99" i="15"/>
  <c r="CK59" i="15"/>
  <c r="CK43" i="15"/>
  <c r="CK39" i="15"/>
  <c r="CK94" i="15"/>
  <c r="CK57" i="15"/>
  <c r="CK33" i="15"/>
  <c r="CK63" i="15"/>
  <c r="CK50" i="15"/>
  <c r="CK78" i="15"/>
  <c r="CK75" i="15"/>
  <c r="CK92" i="15"/>
  <c r="CK28" i="15"/>
  <c r="CK58" i="15"/>
  <c r="CK40" i="15"/>
  <c r="CK106" i="15"/>
  <c r="CK30" i="15"/>
  <c r="CK103" i="15"/>
  <c r="CK85" i="15"/>
  <c r="CK49" i="15"/>
  <c r="CK70" i="15"/>
  <c r="CK79" i="15"/>
  <c r="CK67" i="15"/>
  <c r="CK53" i="15"/>
  <c r="CK35" i="15"/>
  <c r="CK65" i="15"/>
  <c r="CK51" i="15"/>
  <c r="CK105" i="15"/>
  <c r="CK62" i="15"/>
  <c r="CK87" i="15"/>
  <c r="CL39" i="6"/>
  <c r="CL42" i="6" s="1"/>
  <c r="CL41" i="6"/>
  <c r="CK21" i="15" s="1"/>
  <c r="CK19" i="15"/>
  <c r="CL27" i="15" s="1"/>
  <c r="CJ108" i="15"/>
  <c r="CM38" i="6"/>
  <c r="CM41" i="6" s="1"/>
  <c r="CK42" i="6"/>
  <c r="CK48" i="6"/>
  <c r="CN36" i="6"/>
  <c r="CP19" i="6"/>
  <c r="CO35" i="6"/>
  <c r="CK57" i="6"/>
  <c r="CM45" i="6"/>
  <c r="CM10" i="6"/>
  <c r="CN9" i="6" s="1"/>
  <c r="CM43" i="6"/>
  <c r="CM66" i="6"/>
  <c r="CL69" i="6"/>
  <c r="CO27" i="6"/>
  <c r="CP26" i="6"/>
  <c r="CP25" i="6"/>
  <c r="CL47" i="6" l="1"/>
  <c r="CL57" i="6" s="1"/>
  <c r="CL24" i="15"/>
  <c r="CL22" i="15"/>
  <c r="CL26" i="15"/>
  <c r="CL72" i="15"/>
  <c r="CL78" i="15"/>
  <c r="CL94" i="15"/>
  <c r="CL75" i="15"/>
  <c r="CL62" i="15"/>
  <c r="CL76" i="15"/>
  <c r="CL61" i="15"/>
  <c r="CL48" i="15"/>
  <c r="CL57" i="15"/>
  <c r="CL49" i="15"/>
  <c r="CL87" i="15"/>
  <c r="CL101" i="15"/>
  <c r="CL80" i="15"/>
  <c r="CL96" i="15"/>
  <c r="CL93" i="15"/>
  <c r="CL79" i="15"/>
  <c r="CL65" i="15"/>
  <c r="CL59" i="15"/>
  <c r="CL58" i="15"/>
  <c r="CL91" i="15"/>
  <c r="CL31" i="15"/>
  <c r="CL71" i="15"/>
  <c r="CL82" i="15"/>
  <c r="CL98" i="15"/>
  <c r="CL38" i="15"/>
  <c r="CL95" i="15"/>
  <c r="CL109" i="15"/>
  <c r="CL51" i="15"/>
  <c r="CL32" i="15"/>
  <c r="CL74" i="15"/>
  <c r="CL89" i="15"/>
  <c r="CL69" i="15"/>
  <c r="CL86" i="15"/>
  <c r="CL108" i="15"/>
  <c r="CL36" i="15"/>
  <c r="CL67" i="15"/>
  <c r="CL99" i="15"/>
  <c r="CL41" i="15"/>
  <c r="CL52" i="15"/>
  <c r="CL33" i="15"/>
  <c r="CL46" i="15"/>
  <c r="CL84" i="15"/>
  <c r="CL37" i="15"/>
  <c r="CL83" i="15"/>
  <c r="CL60" i="15"/>
  <c r="CL54" i="15"/>
  <c r="CL73" i="15"/>
  <c r="CL85" i="15"/>
  <c r="CL39" i="15"/>
  <c r="CL30" i="15"/>
  <c r="CL88" i="15"/>
  <c r="CL35" i="15"/>
  <c r="CL66" i="15"/>
  <c r="CL44" i="15"/>
  <c r="CL29" i="15"/>
  <c r="CL92" i="15"/>
  <c r="CL47" i="15"/>
  <c r="CL53" i="15"/>
  <c r="CL103" i="15"/>
  <c r="CL45" i="15"/>
  <c r="CL28" i="15"/>
  <c r="CL90" i="15"/>
  <c r="CL34" i="15"/>
  <c r="CL64" i="15"/>
  <c r="CL43" i="15"/>
  <c r="CL55" i="15"/>
  <c r="CL63" i="15"/>
  <c r="CL56" i="15"/>
  <c r="CL97" i="15"/>
  <c r="CL105" i="15"/>
  <c r="CL100" i="15"/>
  <c r="CL70" i="15"/>
  <c r="CL106" i="15"/>
  <c r="CL68" i="15"/>
  <c r="CL42" i="15"/>
  <c r="CL50" i="15"/>
  <c r="CL107" i="15"/>
  <c r="CL102" i="15"/>
  <c r="CL81" i="15"/>
  <c r="CL40" i="15"/>
  <c r="CL104" i="15"/>
  <c r="CL77" i="15"/>
  <c r="CL25" i="15"/>
  <c r="CL23" i="15"/>
  <c r="CL19" i="15"/>
  <c r="CM26" i="15" s="1"/>
  <c r="CL21" i="15"/>
  <c r="CM39" i="6"/>
  <c r="CN38" i="6"/>
  <c r="CN41" i="6" s="1"/>
  <c r="CK109" i="15"/>
  <c r="CM47" i="6"/>
  <c r="CO36" i="6"/>
  <c r="CQ19" i="6"/>
  <c r="CP35" i="6"/>
  <c r="CN45" i="6"/>
  <c r="CM69" i="6"/>
  <c r="CN43" i="6"/>
  <c r="CN10" i="6"/>
  <c r="CO9" i="6" s="1"/>
  <c r="CN66" i="6"/>
  <c r="CP27" i="6"/>
  <c r="CQ25" i="6"/>
  <c r="CQ26" i="6"/>
  <c r="CL48" i="6" l="1"/>
  <c r="CM23" i="15"/>
  <c r="CM27" i="15"/>
  <c r="CM24" i="15"/>
  <c r="CM25" i="15"/>
  <c r="CM22" i="15"/>
  <c r="CM81" i="15"/>
  <c r="CM97" i="15"/>
  <c r="CM71" i="15"/>
  <c r="CM108" i="15"/>
  <c r="CM62" i="15"/>
  <c r="CM102" i="15"/>
  <c r="CM50" i="15"/>
  <c r="CM42" i="15"/>
  <c r="CM61" i="15"/>
  <c r="CM84" i="15"/>
  <c r="CM57" i="15"/>
  <c r="CM83" i="15"/>
  <c r="CM99" i="15"/>
  <c r="CM70" i="15"/>
  <c r="CM88" i="15"/>
  <c r="CM110" i="15"/>
  <c r="CM78" i="15"/>
  <c r="CM33" i="15"/>
  <c r="CM41" i="15"/>
  <c r="CM60" i="15"/>
  <c r="CM53" i="15"/>
  <c r="CM85" i="15"/>
  <c r="CM28" i="15"/>
  <c r="CM107" i="15"/>
  <c r="CM38" i="15"/>
  <c r="CM90" i="15"/>
  <c r="CM94" i="15"/>
  <c r="CM32" i="15"/>
  <c r="CM40" i="15"/>
  <c r="CM52" i="15"/>
  <c r="CM45" i="15"/>
  <c r="CM89" i="15"/>
  <c r="CM74" i="15"/>
  <c r="CM105" i="15"/>
  <c r="CM36" i="15"/>
  <c r="CM68" i="15"/>
  <c r="CM66" i="15"/>
  <c r="CM54" i="15"/>
  <c r="CM30" i="15"/>
  <c r="CM43" i="15"/>
  <c r="CM29" i="15"/>
  <c r="CM87" i="15"/>
  <c r="CM103" i="15"/>
  <c r="CM69" i="15"/>
  <c r="CM31" i="15"/>
  <c r="CM44" i="15"/>
  <c r="CM65" i="15"/>
  <c r="CM72" i="15"/>
  <c r="CM48" i="15"/>
  <c r="CM101" i="15"/>
  <c r="CM82" i="15"/>
  <c r="CM91" i="15"/>
  <c r="CM86" i="15"/>
  <c r="CM67" i="15"/>
  <c r="CM56" i="15"/>
  <c r="CM106" i="15"/>
  <c r="CM75" i="15"/>
  <c r="CM51" i="15"/>
  <c r="CM34" i="15"/>
  <c r="CM79" i="15"/>
  <c r="CM98" i="15"/>
  <c r="CM93" i="15"/>
  <c r="CM100" i="15"/>
  <c r="CM92" i="15"/>
  <c r="CM59" i="15"/>
  <c r="CM49" i="15"/>
  <c r="CM95" i="15"/>
  <c r="CM80" i="15"/>
  <c r="CM96" i="15"/>
  <c r="CM63" i="15"/>
  <c r="CM76" i="15"/>
  <c r="CM37" i="15"/>
  <c r="CM77" i="15"/>
  <c r="CM39" i="15"/>
  <c r="CM46" i="15"/>
  <c r="CM73" i="15"/>
  <c r="CM35" i="15"/>
  <c r="CM64" i="15"/>
  <c r="CM55" i="15"/>
  <c r="CM47" i="15"/>
  <c r="CM109" i="15"/>
  <c r="CM104" i="15"/>
  <c r="CM58" i="15"/>
  <c r="CM19" i="15"/>
  <c r="CN27" i="15" s="1"/>
  <c r="CN39" i="6"/>
  <c r="CO38" i="6"/>
  <c r="CO41" i="6" s="1"/>
  <c r="CM42" i="6"/>
  <c r="CM21" i="15"/>
  <c r="CL110" i="15"/>
  <c r="CM48" i="6"/>
  <c r="CN47" i="6"/>
  <c r="CP36" i="6"/>
  <c r="CR19" i="6"/>
  <c r="CQ35" i="6"/>
  <c r="CM57" i="6"/>
  <c r="CO45" i="6"/>
  <c r="CN69" i="6"/>
  <c r="CO66" i="6"/>
  <c r="CO10" i="6"/>
  <c r="CP9" i="6" s="1"/>
  <c r="CO43" i="6"/>
  <c r="CQ27" i="6"/>
  <c r="CR26" i="6"/>
  <c r="CR25" i="6"/>
  <c r="CN25" i="15" l="1"/>
  <c r="CN23" i="15"/>
  <c r="CN24" i="15"/>
  <c r="CN106" i="15"/>
  <c r="CN108" i="15"/>
  <c r="CN102" i="15"/>
  <c r="CN104" i="15"/>
  <c r="CN77" i="15"/>
  <c r="CN75" i="15"/>
  <c r="CN109" i="15"/>
  <c r="CN79" i="15"/>
  <c r="CN81" i="15"/>
  <c r="CN83" i="15"/>
  <c r="CN85" i="15"/>
  <c r="CN87" i="15"/>
  <c r="CN89" i="15"/>
  <c r="CN91" i="15"/>
  <c r="CN93" i="15"/>
  <c r="CN95" i="15"/>
  <c r="CN97" i="15"/>
  <c r="CN99" i="15"/>
  <c r="CN28" i="15"/>
  <c r="CN76" i="15"/>
  <c r="CN74" i="15"/>
  <c r="CN73" i="15"/>
  <c r="CN72" i="15"/>
  <c r="CN101" i="15"/>
  <c r="CN71" i="15"/>
  <c r="CN110" i="15"/>
  <c r="CN100" i="15"/>
  <c r="CN84" i="15"/>
  <c r="CN43" i="15"/>
  <c r="CN42" i="15"/>
  <c r="CN41" i="15"/>
  <c r="CN40" i="15"/>
  <c r="CN39" i="15"/>
  <c r="CN105" i="15"/>
  <c r="CN86" i="15"/>
  <c r="CN70" i="15"/>
  <c r="CN88" i="15"/>
  <c r="CN38" i="15"/>
  <c r="CN37" i="15"/>
  <c r="CN36" i="15"/>
  <c r="CN35" i="15"/>
  <c r="CN34" i="15"/>
  <c r="CN63" i="15"/>
  <c r="CN62" i="15"/>
  <c r="CN90" i="15"/>
  <c r="CN69" i="15"/>
  <c r="CN68" i="15"/>
  <c r="CN67" i="15"/>
  <c r="CN92" i="15"/>
  <c r="CN65" i="15"/>
  <c r="CN78" i="15"/>
  <c r="CN82" i="15"/>
  <c r="CN57" i="15"/>
  <c r="CN49" i="15"/>
  <c r="CN107" i="15"/>
  <c r="CN54" i="15"/>
  <c r="CN46" i="15"/>
  <c r="CN29" i="15"/>
  <c r="CN96" i="15"/>
  <c r="CN48" i="15"/>
  <c r="CN58" i="15"/>
  <c r="CN50" i="15"/>
  <c r="CN33" i="15"/>
  <c r="CN32" i="15"/>
  <c r="CN31" i="15"/>
  <c r="CN53" i="15"/>
  <c r="CN66" i="15"/>
  <c r="CN103" i="15"/>
  <c r="CN47" i="15"/>
  <c r="CN56" i="15"/>
  <c r="CN59" i="15"/>
  <c r="CN51" i="15"/>
  <c r="CN30" i="15"/>
  <c r="CN45" i="15"/>
  <c r="CN94" i="15"/>
  <c r="CN98" i="15"/>
  <c r="CN64" i="15"/>
  <c r="CN61" i="15"/>
  <c r="CN60" i="15"/>
  <c r="CN52" i="15"/>
  <c r="CN44" i="15"/>
  <c r="CN80" i="15"/>
  <c r="CN55" i="15"/>
  <c r="CN26" i="15"/>
  <c r="CN22" i="15"/>
  <c r="CN19" i="15"/>
  <c r="CO27" i="15" s="1"/>
  <c r="CN21" i="15"/>
  <c r="CM111" i="15"/>
  <c r="CN111" i="15" s="1"/>
  <c r="CO39" i="6"/>
  <c r="CP38" i="6"/>
  <c r="CP41" i="6" s="1"/>
  <c r="CN42" i="6"/>
  <c r="CN48" i="6"/>
  <c r="CO47" i="6"/>
  <c r="CQ36" i="6"/>
  <c r="CS19" i="6"/>
  <c r="CR35" i="6"/>
  <c r="CN57" i="6"/>
  <c r="CP45" i="6"/>
  <c r="CO69" i="6"/>
  <c r="CP43" i="6"/>
  <c r="CP10" i="6"/>
  <c r="CQ9" i="6" s="1"/>
  <c r="CP66" i="6"/>
  <c r="CR27" i="6"/>
  <c r="CS25" i="6"/>
  <c r="CS26" i="6"/>
  <c r="CO22" i="15" l="1"/>
  <c r="CO77" i="15"/>
  <c r="CO75" i="15"/>
  <c r="CO79" i="15"/>
  <c r="CO81" i="15"/>
  <c r="CO83" i="15"/>
  <c r="CO85" i="15"/>
  <c r="CO87" i="15"/>
  <c r="CO89" i="15"/>
  <c r="CO91" i="15"/>
  <c r="CO93" i="15"/>
  <c r="CO95" i="15"/>
  <c r="CO97" i="15"/>
  <c r="CO99" i="15"/>
  <c r="CO28" i="15"/>
  <c r="CO76" i="15"/>
  <c r="CO74" i="15"/>
  <c r="CO73" i="15"/>
  <c r="CO72" i="15"/>
  <c r="CO102" i="15"/>
  <c r="CO103" i="15"/>
  <c r="CO104" i="15"/>
  <c r="CO105" i="15"/>
  <c r="CO106" i="15"/>
  <c r="CO107" i="15"/>
  <c r="CO108" i="15"/>
  <c r="CO109" i="15"/>
  <c r="CO110" i="15"/>
  <c r="CO111" i="15"/>
  <c r="CO78" i="15"/>
  <c r="CO80" i="15"/>
  <c r="CO82" i="15"/>
  <c r="CO84" i="15"/>
  <c r="CO86" i="15"/>
  <c r="CO88" i="15"/>
  <c r="CO90" i="15"/>
  <c r="CO92" i="15"/>
  <c r="CO94" i="15"/>
  <c r="CO96" i="15"/>
  <c r="CO98" i="15"/>
  <c r="CO60" i="15"/>
  <c r="CO59" i="15"/>
  <c r="CO58" i="15"/>
  <c r="CO57" i="15"/>
  <c r="CO56" i="15"/>
  <c r="CO55" i="15"/>
  <c r="CO54" i="15"/>
  <c r="CO53" i="15"/>
  <c r="CO52" i="15"/>
  <c r="CO51" i="15"/>
  <c r="CO50" i="15"/>
  <c r="CO49" i="15"/>
  <c r="CO48" i="15"/>
  <c r="CO47" i="15"/>
  <c r="CO46" i="15"/>
  <c r="CO45" i="15"/>
  <c r="CO44" i="15"/>
  <c r="CO100" i="15"/>
  <c r="CO43" i="15"/>
  <c r="CO42" i="15"/>
  <c r="CO41" i="15"/>
  <c r="CO40" i="15"/>
  <c r="CO39" i="15"/>
  <c r="CO70" i="15"/>
  <c r="CO71" i="15"/>
  <c r="CO38" i="15"/>
  <c r="CO37" i="15"/>
  <c r="CO36" i="15"/>
  <c r="CO35" i="15"/>
  <c r="CO34" i="15"/>
  <c r="CO63" i="15"/>
  <c r="CO69" i="15"/>
  <c r="CO68" i="15"/>
  <c r="CO67" i="15"/>
  <c r="CO65" i="15"/>
  <c r="CO62" i="15"/>
  <c r="CO33" i="15"/>
  <c r="CO32" i="15"/>
  <c r="CO31" i="15"/>
  <c r="CO64" i="15"/>
  <c r="CO29" i="15"/>
  <c r="CO101" i="15"/>
  <c r="CO30" i="15"/>
  <c r="CO61" i="15"/>
  <c r="CO66" i="15"/>
  <c r="CO24" i="15"/>
  <c r="CO23" i="15"/>
  <c r="CO26" i="15"/>
  <c r="CO25" i="15"/>
  <c r="CO19" i="15"/>
  <c r="CQ38" i="6"/>
  <c r="CQ41" i="6" s="1"/>
  <c r="CP39" i="6"/>
  <c r="CO21" i="15"/>
  <c r="CO42" i="6"/>
  <c r="CN112" i="15"/>
  <c r="CO112" i="15" s="1"/>
  <c r="CP47" i="6"/>
  <c r="CO48" i="6"/>
  <c r="CR36" i="6"/>
  <c r="CT19" i="6"/>
  <c r="CS35" i="6"/>
  <c r="CO57" i="6"/>
  <c r="CQ45" i="6"/>
  <c r="CP69" i="6"/>
  <c r="CQ10" i="6"/>
  <c r="CR9" i="6" s="1"/>
  <c r="CQ43" i="6"/>
  <c r="CQ66" i="6"/>
  <c r="CS27" i="6"/>
  <c r="CT26" i="6"/>
  <c r="CT25" i="6"/>
  <c r="CP22" i="15" l="1"/>
  <c r="CP100" i="15"/>
  <c r="CP77" i="15"/>
  <c r="CP75" i="15"/>
  <c r="CP79" i="15"/>
  <c r="CP81" i="15"/>
  <c r="CP83" i="15"/>
  <c r="CP85" i="15"/>
  <c r="CP87" i="15"/>
  <c r="CP89" i="15"/>
  <c r="CP91" i="15"/>
  <c r="CP93" i="15"/>
  <c r="CP95" i="15"/>
  <c r="CP97" i="15"/>
  <c r="CP99" i="15"/>
  <c r="CP28" i="15"/>
  <c r="CP76" i="15"/>
  <c r="CP74" i="15"/>
  <c r="CP104" i="15"/>
  <c r="CP112" i="15"/>
  <c r="CP82" i="15"/>
  <c r="CP98" i="15"/>
  <c r="CP61" i="15"/>
  <c r="CP107" i="15"/>
  <c r="CP84" i="15"/>
  <c r="CP60" i="15"/>
  <c r="CP59" i="15"/>
  <c r="CP58" i="15"/>
  <c r="CP57" i="15"/>
  <c r="CP56" i="15"/>
  <c r="CP55" i="15"/>
  <c r="CP54" i="15"/>
  <c r="CP53" i="15"/>
  <c r="CP52" i="15"/>
  <c r="CP51" i="15"/>
  <c r="CP50" i="15"/>
  <c r="CP49" i="15"/>
  <c r="CP48" i="15"/>
  <c r="CP47" i="15"/>
  <c r="CP46" i="15"/>
  <c r="CP45" i="15"/>
  <c r="CP44" i="15"/>
  <c r="CP102" i="15"/>
  <c r="CP110" i="15"/>
  <c r="CP86" i="15"/>
  <c r="CP43" i="15"/>
  <c r="CP42" i="15"/>
  <c r="CP41" i="15"/>
  <c r="CP40" i="15"/>
  <c r="CP39" i="15"/>
  <c r="CP105" i="15"/>
  <c r="CP88" i="15"/>
  <c r="CP70" i="15"/>
  <c r="CP108" i="15"/>
  <c r="CP90" i="15"/>
  <c r="CP71" i="15"/>
  <c r="CP92" i="15"/>
  <c r="CP96" i="15"/>
  <c r="CP101" i="15"/>
  <c r="CP68" i="15"/>
  <c r="CP30" i="15"/>
  <c r="CP64" i="15"/>
  <c r="CP66" i="15"/>
  <c r="CP103" i="15"/>
  <c r="CP109" i="15"/>
  <c r="CP78" i="15"/>
  <c r="CP80" i="15"/>
  <c r="CP111" i="15"/>
  <c r="CP69" i="15"/>
  <c r="CP38" i="15"/>
  <c r="CP37" i="15"/>
  <c r="CP36" i="15"/>
  <c r="CP35" i="15"/>
  <c r="CP34" i="15"/>
  <c r="CP63" i="15"/>
  <c r="CP106" i="15"/>
  <c r="CP67" i="15"/>
  <c r="CP73" i="15"/>
  <c r="CP62" i="15"/>
  <c r="CP33" i="15"/>
  <c r="CP32" i="15"/>
  <c r="CP31" i="15"/>
  <c r="CP94" i="15"/>
  <c r="CP65" i="15"/>
  <c r="CP72" i="15"/>
  <c r="CP29" i="15"/>
  <c r="CP25" i="15"/>
  <c r="CP24" i="15"/>
  <c r="CP23" i="15"/>
  <c r="CP26" i="15"/>
  <c r="CP27" i="15"/>
  <c r="CP21" i="15"/>
  <c r="CO113" i="15"/>
  <c r="CP113" i="15" s="1"/>
  <c r="CP42" i="6"/>
  <c r="CR38" i="6"/>
  <c r="CR39" i="6" s="1"/>
  <c r="CQ39" i="6"/>
  <c r="CQ47" i="6"/>
  <c r="CP19" i="15"/>
  <c r="CP48" i="6"/>
  <c r="CS36" i="6"/>
  <c r="CU19" i="6"/>
  <c r="CT35" i="6"/>
  <c r="CP57" i="6"/>
  <c r="CR45" i="6"/>
  <c r="CQ69" i="6"/>
  <c r="CR66" i="6"/>
  <c r="CR10" i="6"/>
  <c r="CS9" i="6" s="1"/>
  <c r="CR43" i="6"/>
  <c r="CT27" i="6"/>
  <c r="CU25" i="6"/>
  <c r="CU26" i="6"/>
  <c r="CQ102" i="15" l="1"/>
  <c r="CQ103" i="15"/>
  <c r="CQ104" i="15"/>
  <c r="CQ105" i="15"/>
  <c r="CQ106" i="15"/>
  <c r="CQ107" i="15"/>
  <c r="CQ108" i="15"/>
  <c r="CQ109" i="15"/>
  <c r="CQ110" i="15"/>
  <c r="CQ111" i="15"/>
  <c r="CQ112" i="15"/>
  <c r="CQ78" i="15"/>
  <c r="CQ80" i="15"/>
  <c r="CQ82" i="15"/>
  <c r="CQ84" i="15"/>
  <c r="CQ86" i="15"/>
  <c r="CQ88" i="15"/>
  <c r="CQ90" i="15"/>
  <c r="CQ92" i="15"/>
  <c r="CQ94" i="15"/>
  <c r="CQ96" i="15"/>
  <c r="CQ98" i="15"/>
  <c r="CQ100" i="15"/>
  <c r="CQ114" i="15"/>
  <c r="CQ77" i="15"/>
  <c r="CQ75" i="15"/>
  <c r="CQ101" i="15"/>
  <c r="CQ71" i="15"/>
  <c r="CQ70" i="15"/>
  <c r="CQ91" i="15"/>
  <c r="CQ66" i="15"/>
  <c r="CQ64" i="15"/>
  <c r="CQ93" i="15"/>
  <c r="CQ61" i="15"/>
  <c r="CQ79" i="15"/>
  <c r="CQ95" i="15"/>
  <c r="CQ60" i="15"/>
  <c r="CQ59" i="15"/>
  <c r="CQ58" i="15"/>
  <c r="CQ57" i="15"/>
  <c r="CQ56" i="15"/>
  <c r="CQ55" i="15"/>
  <c r="CQ54" i="15"/>
  <c r="CQ53" i="15"/>
  <c r="CQ52" i="15"/>
  <c r="CQ51" i="15"/>
  <c r="CQ50" i="15"/>
  <c r="CQ49" i="15"/>
  <c r="CQ48" i="15"/>
  <c r="CQ47" i="15"/>
  <c r="CQ46" i="15"/>
  <c r="CQ45" i="15"/>
  <c r="CQ44" i="15"/>
  <c r="CQ113" i="15"/>
  <c r="CQ81" i="15"/>
  <c r="CQ97" i="15"/>
  <c r="CQ28" i="15"/>
  <c r="CQ76" i="15"/>
  <c r="CQ43" i="15"/>
  <c r="CQ42" i="15"/>
  <c r="CQ41" i="15"/>
  <c r="CQ40" i="15"/>
  <c r="CQ39" i="15"/>
  <c r="CQ83" i="15"/>
  <c r="CQ99" i="15"/>
  <c r="CQ87" i="15"/>
  <c r="CQ74" i="15"/>
  <c r="CQ29" i="15"/>
  <c r="CQ62" i="15"/>
  <c r="CQ32" i="15"/>
  <c r="CQ65" i="15"/>
  <c r="CQ72" i="15"/>
  <c r="CQ68" i="15"/>
  <c r="CQ30" i="15"/>
  <c r="CQ67" i="15"/>
  <c r="CQ73" i="15"/>
  <c r="CQ69" i="15"/>
  <c r="CQ38" i="15"/>
  <c r="CQ37" i="15"/>
  <c r="CQ36" i="15"/>
  <c r="CQ35" i="15"/>
  <c r="CQ34" i="15"/>
  <c r="CQ63" i="15"/>
  <c r="CQ85" i="15"/>
  <c r="CQ89" i="15"/>
  <c r="CQ33" i="15"/>
  <c r="CQ31" i="15"/>
  <c r="CQ19" i="15"/>
  <c r="CR23" i="15" s="1"/>
  <c r="CR41" i="6"/>
  <c r="CQ21" i="15" s="1"/>
  <c r="CR42" i="6"/>
  <c r="CS38" i="6"/>
  <c r="CS39" i="6" s="1"/>
  <c r="CQ42" i="6"/>
  <c r="CP114" i="15"/>
  <c r="CQ24" i="15"/>
  <c r="CQ27" i="15"/>
  <c r="CQ26" i="15"/>
  <c r="CQ23" i="15"/>
  <c r="CQ25" i="15"/>
  <c r="CQ22" i="15"/>
  <c r="CQ48" i="6"/>
  <c r="CT36" i="6"/>
  <c r="CV19" i="6"/>
  <c r="CU35" i="6"/>
  <c r="CQ57" i="6"/>
  <c r="CS45" i="6"/>
  <c r="CR69" i="6"/>
  <c r="CS43" i="6"/>
  <c r="CS10" i="6"/>
  <c r="CT9" i="6" s="1"/>
  <c r="CS66" i="6"/>
  <c r="CU27" i="6"/>
  <c r="CV25" i="6"/>
  <c r="CV26" i="6"/>
  <c r="CR47" i="6" l="1"/>
  <c r="CS41" i="6"/>
  <c r="CR27" i="15"/>
  <c r="CR22" i="15"/>
  <c r="CR102" i="15"/>
  <c r="CR103" i="15"/>
  <c r="CR104" i="15"/>
  <c r="CR105" i="15"/>
  <c r="CR106" i="15"/>
  <c r="CR107" i="15"/>
  <c r="CR108" i="15"/>
  <c r="CR109" i="15"/>
  <c r="CR110" i="15"/>
  <c r="CR111" i="15"/>
  <c r="CR112" i="15"/>
  <c r="CR78" i="15"/>
  <c r="CR80" i="15"/>
  <c r="CR82" i="15"/>
  <c r="CR84" i="15"/>
  <c r="CR86" i="15"/>
  <c r="CR88" i="15"/>
  <c r="CR90" i="15"/>
  <c r="CR92" i="15"/>
  <c r="CR94" i="15"/>
  <c r="CR96" i="15"/>
  <c r="CR98" i="15"/>
  <c r="CR114" i="15"/>
  <c r="CR100" i="15"/>
  <c r="CR73" i="15"/>
  <c r="CR72" i="15"/>
  <c r="CR89" i="15"/>
  <c r="CR74" i="15"/>
  <c r="CR65" i="15"/>
  <c r="CR91" i="15"/>
  <c r="CR75" i="15"/>
  <c r="CR66" i="15"/>
  <c r="CR64" i="15"/>
  <c r="CR93" i="15"/>
  <c r="CR61" i="15"/>
  <c r="CR79" i="15"/>
  <c r="CR95" i="15"/>
  <c r="CR60" i="15"/>
  <c r="CR59" i="15"/>
  <c r="CR58" i="15"/>
  <c r="CR57" i="15"/>
  <c r="CR56" i="15"/>
  <c r="CR55" i="15"/>
  <c r="CR54" i="15"/>
  <c r="CR53" i="15"/>
  <c r="CR52" i="15"/>
  <c r="CR51" i="15"/>
  <c r="CR50" i="15"/>
  <c r="CR49" i="15"/>
  <c r="CR48" i="15"/>
  <c r="CR47" i="15"/>
  <c r="CR46" i="15"/>
  <c r="CR45" i="15"/>
  <c r="CR44" i="15"/>
  <c r="CR113" i="15"/>
  <c r="CR81" i="15"/>
  <c r="CR97" i="15"/>
  <c r="CR28" i="15"/>
  <c r="CR76" i="15"/>
  <c r="CR70" i="15"/>
  <c r="CR43" i="15"/>
  <c r="CR67" i="15"/>
  <c r="CR36" i="15"/>
  <c r="CR62" i="15"/>
  <c r="CR30" i="15"/>
  <c r="CR83" i="15"/>
  <c r="CR87" i="15"/>
  <c r="CR101" i="15"/>
  <c r="CR29" i="15"/>
  <c r="CR99" i="15"/>
  <c r="CR38" i="15"/>
  <c r="CR63" i="15"/>
  <c r="CR71" i="15"/>
  <c r="CR68" i="15"/>
  <c r="CR42" i="15"/>
  <c r="CR41" i="15"/>
  <c r="CR40" i="15"/>
  <c r="CR39" i="15"/>
  <c r="CR35" i="15"/>
  <c r="CR32" i="15"/>
  <c r="CR69" i="15"/>
  <c r="CR37" i="15"/>
  <c r="CR34" i="15"/>
  <c r="CR85" i="15"/>
  <c r="CR33" i="15"/>
  <c r="CR31" i="15"/>
  <c r="CR77" i="15"/>
  <c r="CR24" i="15"/>
  <c r="CR26" i="15"/>
  <c r="CR25" i="15"/>
  <c r="CR19" i="15"/>
  <c r="CQ115" i="15"/>
  <c r="CR115" i="15" s="1"/>
  <c r="CT38" i="6"/>
  <c r="CT41" i="6" s="1"/>
  <c r="CS42" i="6"/>
  <c r="CR21" i="15"/>
  <c r="CS47" i="6"/>
  <c r="CR48" i="6"/>
  <c r="CU36" i="6"/>
  <c r="CW19" i="6"/>
  <c r="CV35" i="6"/>
  <c r="CR57" i="6"/>
  <c r="CT45" i="6"/>
  <c r="CT43" i="6"/>
  <c r="CT66" i="6"/>
  <c r="CT10" i="6"/>
  <c r="CU9" i="6" s="1"/>
  <c r="CS69" i="6"/>
  <c r="CV27" i="6"/>
  <c r="CW26" i="6"/>
  <c r="CW25" i="6"/>
  <c r="CS23" i="15" l="1"/>
  <c r="CS115" i="15"/>
  <c r="CS101" i="15"/>
  <c r="CS71" i="15"/>
  <c r="CS70" i="15"/>
  <c r="CS102" i="15"/>
  <c r="CS103" i="15"/>
  <c r="CS104" i="15"/>
  <c r="CS105" i="15"/>
  <c r="CS106" i="15"/>
  <c r="CS107" i="15"/>
  <c r="CS108" i="15"/>
  <c r="CS109" i="15"/>
  <c r="CS110" i="15"/>
  <c r="CS111" i="15"/>
  <c r="CS112" i="15"/>
  <c r="CS78" i="15"/>
  <c r="CS80" i="15"/>
  <c r="CS82" i="15"/>
  <c r="CS84" i="15"/>
  <c r="CS86" i="15"/>
  <c r="CS88" i="15"/>
  <c r="CS90" i="15"/>
  <c r="CS92" i="15"/>
  <c r="CS94" i="15"/>
  <c r="CS96" i="15"/>
  <c r="CS98" i="15"/>
  <c r="CS114" i="15"/>
  <c r="CS100" i="15"/>
  <c r="CS113" i="15"/>
  <c r="CS79" i="15"/>
  <c r="CS81" i="15"/>
  <c r="CS83" i="15"/>
  <c r="CS85" i="15"/>
  <c r="CS87" i="15"/>
  <c r="CS89" i="15"/>
  <c r="CS91" i="15"/>
  <c r="CS93" i="15"/>
  <c r="CS95" i="15"/>
  <c r="CS97" i="15"/>
  <c r="CS99" i="15"/>
  <c r="CS28" i="15"/>
  <c r="CS76" i="15"/>
  <c r="CS74" i="15"/>
  <c r="CS73" i="15"/>
  <c r="CS69" i="15"/>
  <c r="CS68" i="15"/>
  <c r="CS67" i="15"/>
  <c r="CS65" i="15"/>
  <c r="CS75" i="15"/>
  <c r="CS66" i="15"/>
  <c r="CS64" i="15"/>
  <c r="CS61" i="15"/>
  <c r="CS60" i="15"/>
  <c r="CS59" i="15"/>
  <c r="CS58" i="15"/>
  <c r="CS57" i="15"/>
  <c r="CS56" i="15"/>
  <c r="CS55" i="15"/>
  <c r="CS54" i="15"/>
  <c r="CS53" i="15"/>
  <c r="CS52" i="15"/>
  <c r="CS51" i="15"/>
  <c r="CS50" i="15"/>
  <c r="CS49" i="15"/>
  <c r="CS48" i="15"/>
  <c r="CS47" i="15"/>
  <c r="CS46" i="15"/>
  <c r="CS45" i="15"/>
  <c r="CS44" i="15"/>
  <c r="CS77" i="15"/>
  <c r="CS72" i="15"/>
  <c r="CS38" i="15"/>
  <c r="CS34" i="15"/>
  <c r="CS62" i="15"/>
  <c r="CS32" i="15"/>
  <c r="CS36" i="15"/>
  <c r="CS30" i="15"/>
  <c r="CS29" i="15"/>
  <c r="CS35" i="15"/>
  <c r="CS33" i="15"/>
  <c r="CS31" i="15"/>
  <c r="CS43" i="15"/>
  <c r="CS42" i="15"/>
  <c r="CS41" i="15"/>
  <c r="CS40" i="15"/>
  <c r="CS39" i="15"/>
  <c r="CS37" i="15"/>
  <c r="CS63" i="15"/>
  <c r="CS26" i="15"/>
  <c r="CS27" i="15"/>
  <c r="CS24" i="15"/>
  <c r="CS22" i="15"/>
  <c r="CS25" i="15"/>
  <c r="CS19" i="15"/>
  <c r="CT27" i="15" s="1"/>
  <c r="CR116" i="15"/>
  <c r="CS116" i="15" s="1"/>
  <c r="CS21" i="15"/>
  <c r="CT39" i="6"/>
  <c r="CU38" i="6"/>
  <c r="CU39" i="6" s="1"/>
  <c r="CT47" i="6"/>
  <c r="CS48" i="6"/>
  <c r="CV36" i="6"/>
  <c r="CX19" i="6"/>
  <c r="CW35" i="6"/>
  <c r="CS57" i="6"/>
  <c r="CU45" i="6"/>
  <c r="CU43" i="6"/>
  <c r="CU10" i="6"/>
  <c r="CV9" i="6" s="1"/>
  <c r="CU66" i="6"/>
  <c r="CT69" i="6"/>
  <c r="CW27" i="6"/>
  <c r="CX26" i="6"/>
  <c r="CX25" i="6"/>
  <c r="CT24" i="15" l="1"/>
  <c r="CT26" i="15"/>
  <c r="CT25" i="15"/>
  <c r="CT22" i="15"/>
  <c r="CT73" i="15"/>
  <c r="CT72" i="15"/>
  <c r="CT115" i="15"/>
  <c r="CT101" i="15"/>
  <c r="CT71" i="15"/>
  <c r="CT70" i="15"/>
  <c r="CT102" i="15"/>
  <c r="CT103" i="15"/>
  <c r="CT104" i="15"/>
  <c r="CT105" i="15"/>
  <c r="CT106" i="15"/>
  <c r="CT107" i="15"/>
  <c r="CT108" i="15"/>
  <c r="CT109" i="15"/>
  <c r="CT110" i="15"/>
  <c r="CT111" i="15"/>
  <c r="CT112" i="15"/>
  <c r="CT78" i="15"/>
  <c r="CT80" i="15"/>
  <c r="CT82" i="15"/>
  <c r="CT84" i="15"/>
  <c r="CT86" i="15"/>
  <c r="CT88" i="15"/>
  <c r="CT90" i="15"/>
  <c r="CT92" i="15"/>
  <c r="CT94" i="15"/>
  <c r="CT96" i="15"/>
  <c r="CT98" i="15"/>
  <c r="CT77" i="15"/>
  <c r="CT75" i="15"/>
  <c r="CT87" i="15"/>
  <c r="CT38" i="15"/>
  <c r="CT37" i="15"/>
  <c r="CT36" i="15"/>
  <c r="CT35" i="15"/>
  <c r="CT34" i="15"/>
  <c r="CT63" i="15"/>
  <c r="CT89" i="15"/>
  <c r="CT74" i="15"/>
  <c r="CT69" i="15"/>
  <c r="CT68" i="15"/>
  <c r="CT67" i="15"/>
  <c r="CT116" i="15"/>
  <c r="CT91" i="15"/>
  <c r="CT100" i="15"/>
  <c r="CT65" i="15"/>
  <c r="CT93" i="15"/>
  <c r="CT66" i="15"/>
  <c r="CT64" i="15"/>
  <c r="CT79" i="15"/>
  <c r="CT95" i="15"/>
  <c r="CT61" i="15"/>
  <c r="CT113" i="15"/>
  <c r="CT56" i="15"/>
  <c r="CT48" i="15"/>
  <c r="CT30" i="15"/>
  <c r="CT60" i="15"/>
  <c r="CT44" i="15"/>
  <c r="CT40" i="15"/>
  <c r="CT99" i="15"/>
  <c r="CT46" i="15"/>
  <c r="CT114" i="15"/>
  <c r="CT97" i="15"/>
  <c r="CT57" i="15"/>
  <c r="CT49" i="15"/>
  <c r="CT29" i="15"/>
  <c r="CT43" i="15"/>
  <c r="CT45" i="15"/>
  <c r="CT81" i="15"/>
  <c r="CT54" i="15"/>
  <c r="CT32" i="15"/>
  <c r="CT83" i="15"/>
  <c r="CT58" i="15"/>
  <c r="CT50" i="15"/>
  <c r="CT52" i="15"/>
  <c r="CT42" i="15"/>
  <c r="CT39" i="15"/>
  <c r="CT85" i="15"/>
  <c r="CT55" i="15"/>
  <c r="CT62" i="15"/>
  <c r="CT28" i="15"/>
  <c r="CT76" i="15"/>
  <c r="CT59" i="15"/>
  <c r="CT51" i="15"/>
  <c r="CT41" i="15"/>
  <c r="CT53" i="15"/>
  <c r="CT47" i="15"/>
  <c r="CT33" i="15"/>
  <c r="CT31" i="15"/>
  <c r="CT23" i="15"/>
  <c r="CT19" i="15"/>
  <c r="CU24" i="15" s="1"/>
  <c r="CV38" i="6"/>
  <c r="CT42" i="6"/>
  <c r="CX35" i="6"/>
  <c r="CU41" i="6"/>
  <c r="CU47" i="6" s="1"/>
  <c r="CS117" i="15"/>
  <c r="CT117" i="15" s="1"/>
  <c r="CU42" i="6"/>
  <c r="CT48" i="6"/>
  <c r="CW36" i="6"/>
  <c r="CT57" i="6"/>
  <c r="CV45" i="6"/>
  <c r="CV66" i="6"/>
  <c r="CV10" i="6"/>
  <c r="CW9" i="6" s="1"/>
  <c r="CV43" i="6"/>
  <c r="CU69" i="6"/>
  <c r="CX27" i="6"/>
  <c r="CY25" i="6"/>
  <c r="CY26" i="6"/>
  <c r="CU25" i="15" l="1"/>
  <c r="CU116" i="15"/>
  <c r="CU113" i="15"/>
  <c r="CU79" i="15"/>
  <c r="CU81" i="15"/>
  <c r="CU83" i="15"/>
  <c r="CU85" i="15"/>
  <c r="CU87" i="15"/>
  <c r="CU89" i="15"/>
  <c r="CU91" i="15"/>
  <c r="CU93" i="15"/>
  <c r="CU95" i="15"/>
  <c r="CU97" i="15"/>
  <c r="CU99" i="15"/>
  <c r="CU28" i="15"/>
  <c r="CU76" i="15"/>
  <c r="CU74" i="15"/>
  <c r="CU73" i="15"/>
  <c r="CU72" i="15"/>
  <c r="CU115" i="15"/>
  <c r="CU101" i="15"/>
  <c r="CU71" i="15"/>
  <c r="CU70" i="15"/>
  <c r="CU117" i="15"/>
  <c r="CU109" i="15"/>
  <c r="CU80" i="15"/>
  <c r="CU96" i="15"/>
  <c r="CU104" i="15"/>
  <c r="CU112" i="15"/>
  <c r="CU82" i="15"/>
  <c r="CU98" i="15"/>
  <c r="CU38" i="15"/>
  <c r="CU37" i="15"/>
  <c r="CU36" i="15"/>
  <c r="CU35" i="15"/>
  <c r="CU34" i="15"/>
  <c r="CU63" i="15"/>
  <c r="CU107" i="15"/>
  <c r="CU84" i="15"/>
  <c r="CU69" i="15"/>
  <c r="CU68" i="15"/>
  <c r="CU67" i="15"/>
  <c r="CU102" i="15"/>
  <c r="CU110" i="15"/>
  <c r="CU86" i="15"/>
  <c r="CU100" i="15"/>
  <c r="CU75" i="15"/>
  <c r="CU65" i="15"/>
  <c r="CU105" i="15"/>
  <c r="CU88" i="15"/>
  <c r="CU66" i="15"/>
  <c r="CU64" i="15"/>
  <c r="CU55" i="15"/>
  <c r="CU47" i="15"/>
  <c r="CU62" i="15"/>
  <c r="CU33" i="15"/>
  <c r="CU32" i="15"/>
  <c r="CU31" i="15"/>
  <c r="CU42" i="15"/>
  <c r="CU108" i="15"/>
  <c r="CU54" i="15"/>
  <c r="CU92" i="15"/>
  <c r="CU77" i="15"/>
  <c r="CU56" i="15"/>
  <c r="CU48" i="15"/>
  <c r="CU30" i="15"/>
  <c r="CU59" i="15"/>
  <c r="CU29" i="15"/>
  <c r="CU94" i="15"/>
  <c r="CU61" i="15"/>
  <c r="CU41" i="15"/>
  <c r="CU46" i="15"/>
  <c r="CU114" i="15"/>
  <c r="CU103" i="15"/>
  <c r="CU78" i="15"/>
  <c r="CU57" i="15"/>
  <c r="CU49" i="15"/>
  <c r="CU60" i="15"/>
  <c r="CU52" i="15"/>
  <c r="CU44" i="15"/>
  <c r="CU39" i="15"/>
  <c r="CU106" i="15"/>
  <c r="CU53" i="15"/>
  <c r="CU45" i="15"/>
  <c r="CU111" i="15"/>
  <c r="CU58" i="15"/>
  <c r="CU50" i="15"/>
  <c r="CU51" i="15"/>
  <c r="CU90" i="15"/>
  <c r="CU43" i="15"/>
  <c r="CU40" i="15"/>
  <c r="CU26" i="15"/>
  <c r="CU27" i="15"/>
  <c r="CU23" i="15"/>
  <c r="CU22" i="15"/>
  <c r="CX36" i="6"/>
  <c r="CX38" i="6" s="1"/>
  <c r="CX41" i="6" s="1"/>
  <c r="CV39" i="6"/>
  <c r="CV41" i="6"/>
  <c r="CU21" i="15" s="1"/>
  <c r="CU19" i="15"/>
  <c r="CV24" i="15" s="1"/>
  <c r="CT21" i="15"/>
  <c r="CW38" i="6"/>
  <c r="CW39" i="6" s="1"/>
  <c r="CV42" i="6"/>
  <c r="CU48" i="6"/>
  <c r="CU57" i="6"/>
  <c r="CW45" i="6"/>
  <c r="CV69" i="6"/>
  <c r="CW43" i="6"/>
  <c r="CW66" i="6"/>
  <c r="CW10" i="6"/>
  <c r="CX9" i="6" s="1"/>
  <c r="CY27" i="6"/>
  <c r="CY36" i="6" s="1"/>
  <c r="CY38" i="6" s="1"/>
  <c r="CV22" i="15" l="1"/>
  <c r="CV27" i="15"/>
  <c r="CV25" i="15"/>
  <c r="CV26" i="15"/>
  <c r="CV77" i="15"/>
  <c r="CV75" i="15"/>
  <c r="CV116" i="15"/>
  <c r="CV113" i="15"/>
  <c r="CV79" i="15"/>
  <c r="CV81" i="15"/>
  <c r="CV83" i="15"/>
  <c r="CV85" i="15"/>
  <c r="CV87" i="15"/>
  <c r="CV89" i="15"/>
  <c r="CV91" i="15"/>
  <c r="CV93" i="15"/>
  <c r="CV95" i="15"/>
  <c r="CV97" i="15"/>
  <c r="CV99" i="15"/>
  <c r="CV28" i="15"/>
  <c r="CV76" i="15"/>
  <c r="CV74" i="15"/>
  <c r="CV73" i="15"/>
  <c r="CV72" i="15"/>
  <c r="CV115" i="15"/>
  <c r="CV101" i="15"/>
  <c r="CV71" i="15"/>
  <c r="CV114" i="15"/>
  <c r="CV100" i="15"/>
  <c r="CV106" i="15"/>
  <c r="CV78" i="15"/>
  <c r="CV94" i="15"/>
  <c r="CV43" i="15"/>
  <c r="CV42" i="15"/>
  <c r="CV41" i="15"/>
  <c r="CV40" i="15"/>
  <c r="CV39" i="15"/>
  <c r="CV117" i="15"/>
  <c r="CV109" i="15"/>
  <c r="CV80" i="15"/>
  <c r="CV96" i="15"/>
  <c r="CV104" i="15"/>
  <c r="CV112" i="15"/>
  <c r="CV82" i="15"/>
  <c r="CV98" i="15"/>
  <c r="CV38" i="15"/>
  <c r="CV37" i="15"/>
  <c r="CV36" i="15"/>
  <c r="CV35" i="15"/>
  <c r="CV34" i="15"/>
  <c r="CV63" i="15"/>
  <c r="CV107" i="15"/>
  <c r="CV84" i="15"/>
  <c r="CV69" i="15"/>
  <c r="CV68" i="15"/>
  <c r="CV67" i="15"/>
  <c r="CV102" i="15"/>
  <c r="CV110" i="15"/>
  <c r="CV86" i="15"/>
  <c r="CV65" i="15"/>
  <c r="CV108" i="15"/>
  <c r="CV66" i="15"/>
  <c r="CV54" i="15"/>
  <c r="CV46" i="15"/>
  <c r="CV111" i="15"/>
  <c r="CV50" i="15"/>
  <c r="CV59" i="15"/>
  <c r="CV70" i="15"/>
  <c r="CV52" i="15"/>
  <c r="CV55" i="15"/>
  <c r="CV47" i="15"/>
  <c r="CV62" i="15"/>
  <c r="CV33" i="15"/>
  <c r="CV32" i="15"/>
  <c r="CV31" i="15"/>
  <c r="CV105" i="15"/>
  <c r="CV51" i="15"/>
  <c r="CV64" i="15"/>
  <c r="CV44" i="15"/>
  <c r="CV88" i="15"/>
  <c r="CV92" i="15"/>
  <c r="CV56" i="15"/>
  <c r="CV48" i="15"/>
  <c r="CV30" i="15"/>
  <c r="CV58" i="15"/>
  <c r="CV60" i="15"/>
  <c r="CV45" i="15"/>
  <c r="CV103" i="15"/>
  <c r="CV57" i="15"/>
  <c r="CV49" i="15"/>
  <c r="CV29" i="15"/>
  <c r="CV90" i="15"/>
  <c r="CV61" i="15"/>
  <c r="CV53" i="15"/>
  <c r="CV23" i="15"/>
  <c r="CX39" i="6"/>
  <c r="CX42" i="6" s="1"/>
  <c r="CV47" i="6"/>
  <c r="CV48" i="6" s="1"/>
  <c r="CW41" i="6"/>
  <c r="CV21" i="15" s="1"/>
  <c r="CV19" i="15"/>
  <c r="CW22" i="15" s="1"/>
  <c r="CU119" i="15"/>
  <c r="CV119" i="15" s="1"/>
  <c r="CW21" i="15"/>
  <c r="CW42" i="6"/>
  <c r="CT118" i="15"/>
  <c r="CU118" i="15" s="1"/>
  <c r="CW24" i="15"/>
  <c r="CX45" i="6"/>
  <c r="CW69" i="6"/>
  <c r="CX10" i="6"/>
  <c r="CX43" i="6"/>
  <c r="CX66" i="6"/>
  <c r="CW26" i="15" l="1"/>
  <c r="CV118" i="15"/>
  <c r="CW27" i="15"/>
  <c r="CW25" i="15"/>
  <c r="CW23" i="15"/>
  <c r="CW119" i="15"/>
  <c r="CW112" i="15"/>
  <c r="CW104" i="15"/>
  <c r="CW96" i="15"/>
  <c r="CW88" i="15"/>
  <c r="CW80" i="15"/>
  <c r="CW111" i="15"/>
  <c r="CW103" i="15"/>
  <c r="CW95" i="15"/>
  <c r="CW87" i="15"/>
  <c r="CW79" i="15"/>
  <c r="CW77" i="15"/>
  <c r="CW75" i="15"/>
  <c r="CW28" i="15"/>
  <c r="CW118" i="15"/>
  <c r="CW110" i="15"/>
  <c r="CW102" i="15"/>
  <c r="CW94" i="15"/>
  <c r="CW86" i="15"/>
  <c r="CW78" i="15"/>
  <c r="CW76" i="15"/>
  <c r="CW74" i="15"/>
  <c r="CW117" i="15"/>
  <c r="CW109" i="15"/>
  <c r="CW101" i="15"/>
  <c r="CW93" i="15"/>
  <c r="CW85" i="15"/>
  <c r="CW73" i="15"/>
  <c r="CW72" i="15"/>
  <c r="CW114" i="15"/>
  <c r="CW106" i="15"/>
  <c r="CW98" i="15"/>
  <c r="CW90" i="15"/>
  <c r="CW82" i="15"/>
  <c r="CW105" i="15"/>
  <c r="CW83" i="15"/>
  <c r="CW60" i="15"/>
  <c r="CW59" i="15"/>
  <c r="CW58" i="15"/>
  <c r="CW57" i="15"/>
  <c r="CW56" i="15"/>
  <c r="CW55" i="15"/>
  <c r="CW54" i="15"/>
  <c r="CW53" i="15"/>
  <c r="CW52" i="15"/>
  <c r="CW51" i="15"/>
  <c r="CW50" i="15"/>
  <c r="CW49" i="15"/>
  <c r="CW48" i="15"/>
  <c r="CW47" i="15"/>
  <c r="CW46" i="15"/>
  <c r="CW45" i="15"/>
  <c r="CW44" i="15"/>
  <c r="CW100" i="15"/>
  <c r="CW81" i="15"/>
  <c r="CW43" i="15"/>
  <c r="CW42" i="15"/>
  <c r="CW41" i="15"/>
  <c r="CW40" i="15"/>
  <c r="CW39" i="15"/>
  <c r="CW99" i="15"/>
  <c r="CW116" i="15"/>
  <c r="CW97" i="15"/>
  <c r="CW38" i="15"/>
  <c r="CW37" i="15"/>
  <c r="CW36" i="15"/>
  <c r="CW35" i="15"/>
  <c r="CW34" i="15"/>
  <c r="CW63" i="15"/>
  <c r="CW115" i="15"/>
  <c r="CW92" i="15"/>
  <c r="CW69" i="15"/>
  <c r="CW68" i="15"/>
  <c r="CW67" i="15"/>
  <c r="CW113" i="15"/>
  <c r="CW108" i="15"/>
  <c r="CW66" i="15"/>
  <c r="CW61" i="15"/>
  <c r="CW107" i="15"/>
  <c r="CW62" i="15"/>
  <c r="CW33" i="15"/>
  <c r="CW32" i="15"/>
  <c r="CW31" i="15"/>
  <c r="CW70" i="15"/>
  <c r="CW64" i="15"/>
  <c r="CW91" i="15"/>
  <c r="CW71" i="15"/>
  <c r="CW30" i="15"/>
  <c r="CW89" i="15"/>
  <c r="CW84" i="15"/>
  <c r="CW29" i="15"/>
  <c r="CW65" i="15"/>
  <c r="CV57" i="6"/>
  <c r="CW47" i="6"/>
  <c r="CW19" i="15"/>
  <c r="CW121" i="15" s="1"/>
  <c r="CV120" i="15"/>
  <c r="CW120" i="15" s="1"/>
  <c r="CX47" i="6"/>
  <c r="CX69" i="6"/>
  <c r="CW57" i="6" l="1"/>
  <c r="CW48" i="6"/>
  <c r="CX48" i="6"/>
  <c r="CX57" i="6"/>
  <c r="AT50" i="6" l="1"/>
  <c r="AT51" i="6" s="1"/>
  <c r="AS50" i="6"/>
  <c r="AS58" i="6" s="1"/>
  <c r="AT58" i="6" l="1"/>
  <c r="AS51" i="6"/>
  <c r="AS53" i="6" s="1"/>
  <c r="AT53" i="6" s="1"/>
  <c r="AS49" i="6"/>
  <c r="AT49" i="6" s="1"/>
  <c r="AT52" i="6"/>
  <c r="AT61" i="6" s="1"/>
  <c r="AT63" i="6" s="1"/>
  <c r="AS52" i="6" l="1"/>
  <c r="AT54" i="6" s="1"/>
  <c r="AU50" i="6"/>
  <c r="AT70" i="6"/>
  <c r="AT67" i="6"/>
  <c r="AT68" i="6"/>
  <c r="AT71" i="6"/>
  <c r="AS20" i="14"/>
  <c r="AS64" i="14" s="1"/>
  <c r="AT64" i="14" s="1"/>
  <c r="AU64" i="14" s="1"/>
  <c r="AV64" i="14" s="1"/>
  <c r="AW64" i="14" s="1"/>
  <c r="AX64" i="14" s="1"/>
  <c r="AY64" i="14" s="1"/>
  <c r="AZ64" i="14" s="1"/>
  <c r="BA64" i="14" s="1"/>
  <c r="BB64" i="14" s="1"/>
  <c r="BC64" i="14" s="1"/>
  <c r="BD64" i="14" s="1"/>
  <c r="BE64" i="14" s="1"/>
  <c r="BF64" i="14" s="1"/>
  <c r="BG64" i="14" s="1"/>
  <c r="BH64" i="14" s="1"/>
  <c r="BI64" i="14" s="1"/>
  <c r="BJ64" i="14" s="1"/>
  <c r="BK64" i="14" s="1"/>
  <c r="BL64" i="14" s="1"/>
  <c r="BM64" i="14" s="1"/>
  <c r="BN64" i="14" s="1"/>
  <c r="BO64" i="14" s="1"/>
  <c r="BP64" i="14" s="1"/>
  <c r="BQ64" i="14" s="1"/>
  <c r="BR64" i="14" s="1"/>
  <c r="BS64" i="14" s="1"/>
  <c r="BT64" i="14" s="1"/>
  <c r="BU64" i="14" s="1"/>
  <c r="BV64" i="14" s="1"/>
  <c r="BW64" i="14" s="1"/>
  <c r="BX64" i="14" s="1"/>
  <c r="BY64" i="14" s="1"/>
  <c r="BZ64" i="14" s="1"/>
  <c r="CA64" i="14" s="1"/>
  <c r="CB64" i="14" s="1"/>
  <c r="CC64" i="14" s="1"/>
  <c r="CD64" i="14" s="1"/>
  <c r="CE64" i="14" s="1"/>
  <c r="CF64" i="14" s="1"/>
  <c r="CG64" i="14" s="1"/>
  <c r="CH64" i="14" s="1"/>
  <c r="CI64" i="14" s="1"/>
  <c r="CJ64" i="14" s="1"/>
  <c r="CK64" i="14" s="1"/>
  <c r="CL64" i="14" s="1"/>
  <c r="CM64" i="14" s="1"/>
  <c r="CN64" i="14" s="1"/>
  <c r="CO64" i="14" s="1"/>
  <c r="CP64" i="14" s="1"/>
  <c r="CQ64" i="14" s="1"/>
  <c r="CR64" i="14" s="1"/>
  <c r="CS64" i="14" s="1"/>
  <c r="CT64" i="14" s="1"/>
  <c r="CU64" i="14" s="1"/>
  <c r="CV64" i="14" s="1"/>
  <c r="CW64" i="14" s="1"/>
  <c r="AS61" i="6" l="1"/>
  <c r="AS54" i="6"/>
  <c r="AV50" i="6"/>
  <c r="AV51" i="6" s="1"/>
  <c r="AU51" i="6"/>
  <c r="AU58" i="6"/>
  <c r="AU49" i="6"/>
  <c r="AS71" i="6"/>
  <c r="AS68" i="6"/>
  <c r="AR20" i="14"/>
  <c r="AS63" i="6"/>
  <c r="AV49" i="6" l="1"/>
  <c r="AV58" i="6"/>
  <c r="AU52" i="6"/>
  <c r="AU53" i="6"/>
  <c r="AV53" i="6" s="1"/>
  <c r="AW50" i="6"/>
  <c r="AV52" i="6"/>
  <c r="AV61" i="6" s="1"/>
  <c r="AS64" i="6"/>
  <c r="AT64" i="6" s="1"/>
  <c r="AS67" i="6"/>
  <c r="AS70" i="6"/>
  <c r="AR63" i="14"/>
  <c r="AS63" i="14" s="1"/>
  <c r="AT63" i="14" s="1"/>
  <c r="AU63" i="14" s="1"/>
  <c r="AV63" i="14" s="1"/>
  <c r="AW63" i="14" s="1"/>
  <c r="AX63" i="14" s="1"/>
  <c r="AY63" i="14" s="1"/>
  <c r="AZ63" i="14" s="1"/>
  <c r="BA63" i="14" s="1"/>
  <c r="BB63" i="14" s="1"/>
  <c r="BC63" i="14" s="1"/>
  <c r="BD63" i="14" s="1"/>
  <c r="BE63" i="14" s="1"/>
  <c r="BF63" i="14" s="1"/>
  <c r="BG63" i="14" s="1"/>
  <c r="BH63" i="14" s="1"/>
  <c r="BI63" i="14" s="1"/>
  <c r="BJ63" i="14" s="1"/>
  <c r="BK63" i="14" s="1"/>
  <c r="BL63" i="14" s="1"/>
  <c r="BM63" i="14" s="1"/>
  <c r="BN63" i="14" s="1"/>
  <c r="BO63" i="14" s="1"/>
  <c r="BP63" i="14" s="1"/>
  <c r="BQ63" i="14" s="1"/>
  <c r="BR63" i="14" s="1"/>
  <c r="BS63" i="14" s="1"/>
  <c r="BT63" i="14" s="1"/>
  <c r="BU63" i="14" s="1"/>
  <c r="BV63" i="14" s="1"/>
  <c r="BW63" i="14" s="1"/>
  <c r="BX63" i="14" s="1"/>
  <c r="BY63" i="14" s="1"/>
  <c r="BZ63" i="14" s="1"/>
  <c r="CA63" i="14" s="1"/>
  <c r="CB63" i="14" s="1"/>
  <c r="CC63" i="14" s="1"/>
  <c r="CD63" i="14" s="1"/>
  <c r="CE63" i="14" s="1"/>
  <c r="CF63" i="14" s="1"/>
  <c r="CG63" i="14" s="1"/>
  <c r="CH63" i="14" s="1"/>
  <c r="CI63" i="14" s="1"/>
  <c r="CJ63" i="14" s="1"/>
  <c r="CK63" i="14" s="1"/>
  <c r="CL63" i="14" s="1"/>
  <c r="CM63" i="14" s="1"/>
  <c r="CN63" i="14" s="1"/>
  <c r="CO63" i="14" s="1"/>
  <c r="CP63" i="14" s="1"/>
  <c r="CQ63" i="14" s="1"/>
  <c r="CR63" i="14" s="1"/>
  <c r="CS63" i="14" s="1"/>
  <c r="CT63" i="14" s="1"/>
  <c r="CU63" i="14" s="1"/>
  <c r="CV63" i="14" s="1"/>
  <c r="CW63" i="14" s="1"/>
  <c r="AV68" i="6" l="1"/>
  <c r="AV71" i="6"/>
  <c r="AU20" i="14"/>
  <c r="AU66" i="14" s="1"/>
  <c r="AV66" i="14" s="1"/>
  <c r="AW66" i="14" s="1"/>
  <c r="AX66" i="14" s="1"/>
  <c r="AY66" i="14" s="1"/>
  <c r="AZ66" i="14" s="1"/>
  <c r="BA66" i="14" s="1"/>
  <c r="BB66" i="14" s="1"/>
  <c r="BC66" i="14" s="1"/>
  <c r="BD66" i="14" s="1"/>
  <c r="BE66" i="14" s="1"/>
  <c r="BF66" i="14" s="1"/>
  <c r="BG66" i="14" s="1"/>
  <c r="BH66" i="14" s="1"/>
  <c r="BI66" i="14" s="1"/>
  <c r="BJ66" i="14" s="1"/>
  <c r="BK66" i="14" s="1"/>
  <c r="BL66" i="14" s="1"/>
  <c r="BM66" i="14" s="1"/>
  <c r="BN66" i="14" s="1"/>
  <c r="BO66" i="14" s="1"/>
  <c r="BP66" i="14" s="1"/>
  <c r="BQ66" i="14" s="1"/>
  <c r="BR66" i="14" s="1"/>
  <c r="BS66" i="14" s="1"/>
  <c r="BT66" i="14" s="1"/>
  <c r="BU66" i="14" s="1"/>
  <c r="BV66" i="14" s="1"/>
  <c r="BW66" i="14" s="1"/>
  <c r="BX66" i="14" s="1"/>
  <c r="BY66" i="14" s="1"/>
  <c r="BZ66" i="14" s="1"/>
  <c r="CA66" i="14" s="1"/>
  <c r="CB66" i="14" s="1"/>
  <c r="CC66" i="14" s="1"/>
  <c r="CD66" i="14" s="1"/>
  <c r="CE66" i="14" s="1"/>
  <c r="CF66" i="14" s="1"/>
  <c r="CG66" i="14" s="1"/>
  <c r="CH66" i="14" s="1"/>
  <c r="CI66" i="14" s="1"/>
  <c r="CJ66" i="14" s="1"/>
  <c r="CK66" i="14" s="1"/>
  <c r="CL66" i="14" s="1"/>
  <c r="CM66" i="14" s="1"/>
  <c r="CN66" i="14" s="1"/>
  <c r="CO66" i="14" s="1"/>
  <c r="CP66" i="14" s="1"/>
  <c r="CQ66" i="14" s="1"/>
  <c r="CR66" i="14" s="1"/>
  <c r="CS66" i="14" s="1"/>
  <c r="CT66" i="14" s="1"/>
  <c r="CU66" i="14" s="1"/>
  <c r="CV66" i="14" s="1"/>
  <c r="CW66" i="14" s="1"/>
  <c r="AV63" i="6"/>
  <c r="AX50" i="6"/>
  <c r="AX51" i="6" s="1"/>
  <c r="AX52" i="6" s="1"/>
  <c r="AX61" i="6" s="1"/>
  <c r="AX71" i="6" s="1"/>
  <c r="AW49" i="6"/>
  <c r="AW51" i="6"/>
  <c r="AU61" i="6"/>
  <c r="AU54" i="6"/>
  <c r="AV54" i="6"/>
  <c r="AW58" i="6"/>
  <c r="AX68" i="6" l="1"/>
  <c r="AX49" i="6"/>
  <c r="AW20" i="14"/>
  <c r="AW68" i="14" s="1"/>
  <c r="AX68" i="14" s="1"/>
  <c r="AY68" i="14" s="1"/>
  <c r="AZ68" i="14" s="1"/>
  <c r="BA68" i="14" s="1"/>
  <c r="BB68" i="14" s="1"/>
  <c r="BC68" i="14" s="1"/>
  <c r="BD68" i="14" s="1"/>
  <c r="BE68" i="14" s="1"/>
  <c r="BF68" i="14" s="1"/>
  <c r="BG68" i="14" s="1"/>
  <c r="BH68" i="14" s="1"/>
  <c r="BI68" i="14" s="1"/>
  <c r="BJ68" i="14" s="1"/>
  <c r="BK68" i="14" s="1"/>
  <c r="BL68" i="14" s="1"/>
  <c r="BM68" i="14" s="1"/>
  <c r="BN68" i="14" s="1"/>
  <c r="BO68" i="14" s="1"/>
  <c r="BP68" i="14" s="1"/>
  <c r="BQ68" i="14" s="1"/>
  <c r="BR68" i="14" s="1"/>
  <c r="BS68" i="14" s="1"/>
  <c r="BT68" i="14" s="1"/>
  <c r="BU68" i="14" s="1"/>
  <c r="BV68" i="14" s="1"/>
  <c r="BW68" i="14" s="1"/>
  <c r="BX68" i="14" s="1"/>
  <c r="BY68" i="14" s="1"/>
  <c r="BZ68" i="14" s="1"/>
  <c r="CA68" i="14" s="1"/>
  <c r="CB68" i="14" s="1"/>
  <c r="CC68" i="14" s="1"/>
  <c r="CD68" i="14" s="1"/>
  <c r="CE68" i="14" s="1"/>
  <c r="CF68" i="14" s="1"/>
  <c r="CG68" i="14" s="1"/>
  <c r="CH68" i="14" s="1"/>
  <c r="CI68" i="14" s="1"/>
  <c r="CJ68" i="14" s="1"/>
  <c r="CK68" i="14" s="1"/>
  <c r="CL68" i="14" s="1"/>
  <c r="CM68" i="14" s="1"/>
  <c r="CN68" i="14" s="1"/>
  <c r="CO68" i="14" s="1"/>
  <c r="CP68" i="14" s="1"/>
  <c r="CQ68" i="14" s="1"/>
  <c r="CR68" i="14" s="1"/>
  <c r="CS68" i="14" s="1"/>
  <c r="CT68" i="14" s="1"/>
  <c r="CU68" i="14" s="1"/>
  <c r="CV68" i="14" s="1"/>
  <c r="CW68" i="14" s="1"/>
  <c r="AY50" i="6"/>
  <c r="AY51" i="6" s="1"/>
  <c r="AY52" i="6" s="1"/>
  <c r="AX58" i="6"/>
  <c r="AV70" i="6"/>
  <c r="AV67" i="6"/>
  <c r="AU71" i="6"/>
  <c r="AU68" i="6"/>
  <c r="AT20" i="14"/>
  <c r="AT65" i="14" s="1"/>
  <c r="AU65" i="14" s="1"/>
  <c r="AV65" i="14" s="1"/>
  <c r="AW65" i="14" s="1"/>
  <c r="AX65" i="14" s="1"/>
  <c r="AY65" i="14" s="1"/>
  <c r="AZ65" i="14" s="1"/>
  <c r="BA65" i="14" s="1"/>
  <c r="BB65" i="14" s="1"/>
  <c r="BC65" i="14" s="1"/>
  <c r="BD65" i="14" s="1"/>
  <c r="BE65" i="14" s="1"/>
  <c r="BF65" i="14" s="1"/>
  <c r="BG65" i="14" s="1"/>
  <c r="BH65" i="14" s="1"/>
  <c r="BI65" i="14" s="1"/>
  <c r="BJ65" i="14" s="1"/>
  <c r="BK65" i="14" s="1"/>
  <c r="BL65" i="14" s="1"/>
  <c r="BM65" i="14" s="1"/>
  <c r="BN65" i="14" s="1"/>
  <c r="BO65" i="14" s="1"/>
  <c r="BP65" i="14" s="1"/>
  <c r="BQ65" i="14" s="1"/>
  <c r="BR65" i="14" s="1"/>
  <c r="BS65" i="14" s="1"/>
  <c r="BT65" i="14" s="1"/>
  <c r="BU65" i="14" s="1"/>
  <c r="BV65" i="14" s="1"/>
  <c r="BW65" i="14" s="1"/>
  <c r="BX65" i="14" s="1"/>
  <c r="BY65" i="14" s="1"/>
  <c r="BZ65" i="14" s="1"/>
  <c r="CA65" i="14" s="1"/>
  <c r="CB65" i="14" s="1"/>
  <c r="CC65" i="14" s="1"/>
  <c r="CD65" i="14" s="1"/>
  <c r="CE65" i="14" s="1"/>
  <c r="CF65" i="14" s="1"/>
  <c r="CG65" i="14" s="1"/>
  <c r="CH65" i="14" s="1"/>
  <c r="CI65" i="14" s="1"/>
  <c r="CJ65" i="14" s="1"/>
  <c r="CK65" i="14" s="1"/>
  <c r="CL65" i="14" s="1"/>
  <c r="CM65" i="14" s="1"/>
  <c r="CN65" i="14" s="1"/>
  <c r="CO65" i="14" s="1"/>
  <c r="CP65" i="14" s="1"/>
  <c r="CQ65" i="14" s="1"/>
  <c r="CR65" i="14" s="1"/>
  <c r="CS65" i="14" s="1"/>
  <c r="CT65" i="14" s="1"/>
  <c r="CU65" i="14" s="1"/>
  <c r="CV65" i="14" s="1"/>
  <c r="CW65" i="14" s="1"/>
  <c r="AU63" i="6"/>
  <c r="AW52" i="6"/>
  <c r="AW53" i="6"/>
  <c r="AX53" i="6" s="1"/>
  <c r="AY54" i="6" l="1"/>
  <c r="AY61" i="6"/>
  <c r="AX20" i="14" s="1"/>
  <c r="AY53" i="6"/>
  <c r="AY58" i="6"/>
  <c r="AW61" i="6"/>
  <c r="AX54" i="6"/>
  <c r="AW54" i="6"/>
  <c r="AZ50" i="6"/>
  <c r="AZ51" i="6" s="1"/>
  <c r="AU67" i="6"/>
  <c r="AU70" i="6"/>
  <c r="AU64" i="6"/>
  <c r="AV64" i="6" s="1"/>
  <c r="AY49" i="6"/>
  <c r="AY68" i="6" l="1"/>
  <c r="AY71" i="6"/>
  <c r="AY63" i="6"/>
  <c r="AZ52" i="6"/>
  <c r="AZ49" i="6"/>
  <c r="AV20" i="14"/>
  <c r="AW71" i="6"/>
  <c r="AW68" i="6"/>
  <c r="AW63" i="6"/>
  <c r="AZ58" i="6"/>
  <c r="AZ53" i="6"/>
  <c r="BA50" i="6"/>
  <c r="BA51" i="6" s="1"/>
  <c r="BA52" i="6" s="1"/>
  <c r="BA61" i="6" s="1"/>
  <c r="BA63" i="6" s="1"/>
  <c r="AY67" i="6"/>
  <c r="AY70" i="6"/>
  <c r="AX69" i="14"/>
  <c r="AY69" i="14" s="1"/>
  <c r="AZ69" i="14" s="1"/>
  <c r="BA69" i="14" s="1"/>
  <c r="BB69" i="14" s="1"/>
  <c r="BC69" i="14" s="1"/>
  <c r="BD69" i="14" s="1"/>
  <c r="BE69" i="14" s="1"/>
  <c r="BF69" i="14" s="1"/>
  <c r="BG69" i="14" s="1"/>
  <c r="BH69" i="14" s="1"/>
  <c r="BI69" i="14" s="1"/>
  <c r="BJ69" i="14" s="1"/>
  <c r="BK69" i="14" s="1"/>
  <c r="BL69" i="14" s="1"/>
  <c r="BM69" i="14" s="1"/>
  <c r="BN69" i="14" s="1"/>
  <c r="BO69" i="14" s="1"/>
  <c r="BP69" i="14" s="1"/>
  <c r="BQ69" i="14" s="1"/>
  <c r="BR69" i="14" s="1"/>
  <c r="BS69" i="14" s="1"/>
  <c r="BT69" i="14" s="1"/>
  <c r="BU69" i="14" s="1"/>
  <c r="BV69" i="14" s="1"/>
  <c r="BW69" i="14" s="1"/>
  <c r="BX69" i="14" s="1"/>
  <c r="BY69" i="14" s="1"/>
  <c r="BZ69" i="14" s="1"/>
  <c r="CA69" i="14" s="1"/>
  <c r="CB69" i="14" s="1"/>
  <c r="CC69" i="14" s="1"/>
  <c r="CD69" i="14" s="1"/>
  <c r="CE69" i="14" s="1"/>
  <c r="CF69" i="14" s="1"/>
  <c r="CG69" i="14" s="1"/>
  <c r="CH69" i="14" s="1"/>
  <c r="CI69" i="14" s="1"/>
  <c r="CJ69" i="14" s="1"/>
  <c r="CK69" i="14" s="1"/>
  <c r="CL69" i="14" s="1"/>
  <c r="CM69" i="14" s="1"/>
  <c r="CN69" i="14" s="1"/>
  <c r="CO69" i="14" s="1"/>
  <c r="CP69" i="14" s="1"/>
  <c r="CQ69" i="14" s="1"/>
  <c r="CR69" i="14" s="1"/>
  <c r="CS69" i="14" s="1"/>
  <c r="CT69" i="14" s="1"/>
  <c r="CU69" i="14" s="1"/>
  <c r="CV69" i="14" s="1"/>
  <c r="CW69" i="14" s="1"/>
  <c r="BA68" i="6" l="1"/>
  <c r="AW64" i="6"/>
  <c r="AW67" i="6"/>
  <c r="AW70" i="6"/>
  <c r="BA71" i="6"/>
  <c r="AV67" i="14"/>
  <c r="AW67" i="14" s="1"/>
  <c r="AX67" i="14" s="1"/>
  <c r="AY67" i="14" s="1"/>
  <c r="AZ67" i="14" s="1"/>
  <c r="BA67" i="14" s="1"/>
  <c r="BB67" i="14" s="1"/>
  <c r="BC67" i="14" s="1"/>
  <c r="BD67" i="14" s="1"/>
  <c r="BE67" i="14" s="1"/>
  <c r="BF67" i="14" s="1"/>
  <c r="BG67" i="14" s="1"/>
  <c r="BH67" i="14" s="1"/>
  <c r="BI67" i="14" s="1"/>
  <c r="BJ67" i="14" s="1"/>
  <c r="BK67" i="14" s="1"/>
  <c r="BL67" i="14" s="1"/>
  <c r="BM67" i="14" s="1"/>
  <c r="BN67" i="14" s="1"/>
  <c r="BO67" i="14" s="1"/>
  <c r="BP67" i="14" s="1"/>
  <c r="BQ67" i="14" s="1"/>
  <c r="BR67" i="14" s="1"/>
  <c r="BS67" i="14" s="1"/>
  <c r="BT67" i="14" s="1"/>
  <c r="BU67" i="14" s="1"/>
  <c r="BV67" i="14" s="1"/>
  <c r="BW67" i="14" s="1"/>
  <c r="BX67" i="14" s="1"/>
  <c r="BY67" i="14" s="1"/>
  <c r="BZ67" i="14" s="1"/>
  <c r="CA67" i="14" s="1"/>
  <c r="CB67" i="14" s="1"/>
  <c r="CC67" i="14" s="1"/>
  <c r="CD67" i="14" s="1"/>
  <c r="CE67" i="14" s="1"/>
  <c r="CF67" i="14" s="1"/>
  <c r="CG67" i="14" s="1"/>
  <c r="CH67" i="14" s="1"/>
  <c r="CI67" i="14" s="1"/>
  <c r="CJ67" i="14" s="1"/>
  <c r="CK67" i="14" s="1"/>
  <c r="CL67" i="14" s="1"/>
  <c r="CM67" i="14" s="1"/>
  <c r="CN67" i="14" s="1"/>
  <c r="CO67" i="14" s="1"/>
  <c r="CP67" i="14" s="1"/>
  <c r="CQ67" i="14" s="1"/>
  <c r="CR67" i="14" s="1"/>
  <c r="CS67" i="14" s="1"/>
  <c r="CT67" i="14" s="1"/>
  <c r="CU67" i="14" s="1"/>
  <c r="CV67" i="14" s="1"/>
  <c r="CW67" i="14" s="1"/>
  <c r="AZ20" i="14"/>
  <c r="AZ71" i="14" s="1"/>
  <c r="BA71" i="14" s="1"/>
  <c r="BB71" i="14" s="1"/>
  <c r="BC71" i="14" s="1"/>
  <c r="BD71" i="14" s="1"/>
  <c r="BE71" i="14" s="1"/>
  <c r="BF71" i="14" s="1"/>
  <c r="BG71" i="14" s="1"/>
  <c r="BH71" i="14" s="1"/>
  <c r="BI71" i="14" s="1"/>
  <c r="BJ71" i="14" s="1"/>
  <c r="BK71" i="14" s="1"/>
  <c r="BL71" i="14" s="1"/>
  <c r="BM71" i="14" s="1"/>
  <c r="BN71" i="14" s="1"/>
  <c r="BO71" i="14" s="1"/>
  <c r="BP71" i="14" s="1"/>
  <c r="BQ71" i="14" s="1"/>
  <c r="BR71" i="14" s="1"/>
  <c r="BS71" i="14" s="1"/>
  <c r="BT71" i="14" s="1"/>
  <c r="BU71" i="14" s="1"/>
  <c r="BV71" i="14" s="1"/>
  <c r="BW71" i="14" s="1"/>
  <c r="BX71" i="14" s="1"/>
  <c r="BY71" i="14" s="1"/>
  <c r="BZ71" i="14" s="1"/>
  <c r="CA71" i="14" s="1"/>
  <c r="CB71" i="14" s="1"/>
  <c r="CC71" i="14" s="1"/>
  <c r="CD71" i="14" s="1"/>
  <c r="CE71" i="14" s="1"/>
  <c r="CF71" i="14" s="1"/>
  <c r="CG71" i="14" s="1"/>
  <c r="CH71" i="14" s="1"/>
  <c r="CI71" i="14" s="1"/>
  <c r="CJ71" i="14" s="1"/>
  <c r="CK71" i="14" s="1"/>
  <c r="CL71" i="14" s="1"/>
  <c r="CM71" i="14" s="1"/>
  <c r="CN71" i="14" s="1"/>
  <c r="CO71" i="14" s="1"/>
  <c r="CP71" i="14" s="1"/>
  <c r="CQ71" i="14" s="1"/>
  <c r="CR71" i="14" s="1"/>
  <c r="CS71" i="14" s="1"/>
  <c r="CT71" i="14" s="1"/>
  <c r="CU71" i="14" s="1"/>
  <c r="CV71" i="14" s="1"/>
  <c r="CW71" i="14" s="1"/>
  <c r="BB50" i="6"/>
  <c r="BB51" i="6" s="1"/>
  <c r="BB52" i="6" s="1"/>
  <c r="BB61" i="6" s="1"/>
  <c r="BB71" i="6" s="1"/>
  <c r="BA49" i="6"/>
  <c r="BA53" i="6"/>
  <c r="AZ54" i="6"/>
  <c r="BA54" i="6"/>
  <c r="BA58" i="6"/>
  <c r="AZ61" i="6"/>
  <c r="BA67" i="6"/>
  <c r="BA70" i="6"/>
  <c r="AX62" i="6" l="1"/>
  <c r="AX63" i="6" s="1"/>
  <c r="AX64" i="6" s="1"/>
  <c r="AY64" i="6" s="1"/>
  <c r="BB68" i="6"/>
  <c r="BA20" i="14"/>
  <c r="BA72" i="14" s="1"/>
  <c r="BB72" i="14" s="1"/>
  <c r="BC72" i="14" s="1"/>
  <c r="BD72" i="14" s="1"/>
  <c r="BE72" i="14" s="1"/>
  <c r="BF72" i="14" s="1"/>
  <c r="BG72" i="14" s="1"/>
  <c r="BH72" i="14" s="1"/>
  <c r="BI72" i="14" s="1"/>
  <c r="BJ72" i="14" s="1"/>
  <c r="BK72" i="14" s="1"/>
  <c r="BL72" i="14" s="1"/>
  <c r="BM72" i="14" s="1"/>
  <c r="BN72" i="14" s="1"/>
  <c r="BO72" i="14" s="1"/>
  <c r="BP72" i="14" s="1"/>
  <c r="BQ72" i="14" s="1"/>
  <c r="BR72" i="14" s="1"/>
  <c r="BS72" i="14" s="1"/>
  <c r="BT72" i="14" s="1"/>
  <c r="BU72" i="14" s="1"/>
  <c r="BV72" i="14" s="1"/>
  <c r="BW72" i="14" s="1"/>
  <c r="BX72" i="14" s="1"/>
  <c r="BY72" i="14" s="1"/>
  <c r="BZ72" i="14" s="1"/>
  <c r="CA72" i="14" s="1"/>
  <c r="CB72" i="14" s="1"/>
  <c r="CC72" i="14" s="1"/>
  <c r="CD72" i="14" s="1"/>
  <c r="CE72" i="14" s="1"/>
  <c r="CF72" i="14" s="1"/>
  <c r="CG72" i="14" s="1"/>
  <c r="CH72" i="14" s="1"/>
  <c r="CI72" i="14" s="1"/>
  <c r="CJ72" i="14" s="1"/>
  <c r="CK72" i="14" s="1"/>
  <c r="CL72" i="14" s="1"/>
  <c r="CM72" i="14" s="1"/>
  <c r="CN72" i="14" s="1"/>
  <c r="CO72" i="14" s="1"/>
  <c r="CP72" i="14" s="1"/>
  <c r="CQ72" i="14" s="1"/>
  <c r="CR72" i="14" s="1"/>
  <c r="CS72" i="14" s="1"/>
  <c r="CT72" i="14" s="1"/>
  <c r="CU72" i="14" s="1"/>
  <c r="CV72" i="14" s="1"/>
  <c r="CW72" i="14" s="1"/>
  <c r="AZ71" i="6"/>
  <c r="AZ68" i="6"/>
  <c r="AY20" i="14"/>
  <c r="AY70" i="14" s="1"/>
  <c r="AZ70" i="14" s="1"/>
  <c r="BA70" i="14" s="1"/>
  <c r="BB70" i="14" s="1"/>
  <c r="BC70" i="14" s="1"/>
  <c r="BD70" i="14" s="1"/>
  <c r="BE70" i="14" s="1"/>
  <c r="BF70" i="14" s="1"/>
  <c r="BG70" i="14" s="1"/>
  <c r="BH70" i="14" s="1"/>
  <c r="BI70" i="14" s="1"/>
  <c r="BJ70" i="14" s="1"/>
  <c r="BK70" i="14" s="1"/>
  <c r="BL70" i="14" s="1"/>
  <c r="BM70" i="14" s="1"/>
  <c r="BN70" i="14" s="1"/>
  <c r="BO70" i="14" s="1"/>
  <c r="BP70" i="14" s="1"/>
  <c r="BQ70" i="14" s="1"/>
  <c r="BR70" i="14" s="1"/>
  <c r="BS70" i="14" s="1"/>
  <c r="BT70" i="14" s="1"/>
  <c r="BU70" i="14" s="1"/>
  <c r="BV70" i="14" s="1"/>
  <c r="BW70" i="14" s="1"/>
  <c r="BX70" i="14" s="1"/>
  <c r="BY70" i="14" s="1"/>
  <c r="BZ70" i="14" s="1"/>
  <c r="CA70" i="14" s="1"/>
  <c r="CB70" i="14" s="1"/>
  <c r="CC70" i="14" s="1"/>
  <c r="CD70" i="14" s="1"/>
  <c r="CE70" i="14" s="1"/>
  <c r="CF70" i="14" s="1"/>
  <c r="CG70" i="14" s="1"/>
  <c r="CH70" i="14" s="1"/>
  <c r="CI70" i="14" s="1"/>
  <c r="CJ70" i="14" s="1"/>
  <c r="CK70" i="14" s="1"/>
  <c r="CL70" i="14" s="1"/>
  <c r="CM70" i="14" s="1"/>
  <c r="CN70" i="14" s="1"/>
  <c r="CO70" i="14" s="1"/>
  <c r="CP70" i="14" s="1"/>
  <c r="CQ70" i="14" s="1"/>
  <c r="CR70" i="14" s="1"/>
  <c r="CS70" i="14" s="1"/>
  <c r="CT70" i="14" s="1"/>
  <c r="CU70" i="14" s="1"/>
  <c r="CV70" i="14" s="1"/>
  <c r="CW70" i="14" s="1"/>
  <c r="AZ63" i="6"/>
  <c r="BB63" i="6"/>
  <c r="BB70" i="6" s="1"/>
  <c r="BB53" i="6"/>
  <c r="BB54" i="6"/>
  <c r="BB58" i="6"/>
  <c r="BB49" i="6"/>
  <c r="BC50" i="6"/>
  <c r="BC51" i="6" s="1"/>
  <c r="BC52" i="6" s="1"/>
  <c r="BC61" i="6" s="1"/>
  <c r="BB20" i="14" s="1"/>
  <c r="BB73" i="14" s="1"/>
  <c r="BC73" i="14" s="1"/>
  <c r="BD73" i="14" s="1"/>
  <c r="BE73" i="14" s="1"/>
  <c r="BF73" i="14" s="1"/>
  <c r="BG73" i="14" s="1"/>
  <c r="BH73" i="14" s="1"/>
  <c r="BI73" i="14" s="1"/>
  <c r="BJ73" i="14" s="1"/>
  <c r="BK73" i="14" s="1"/>
  <c r="BL73" i="14" s="1"/>
  <c r="BM73" i="14" s="1"/>
  <c r="BN73" i="14" s="1"/>
  <c r="BO73" i="14" s="1"/>
  <c r="BP73" i="14" s="1"/>
  <c r="BQ73" i="14" s="1"/>
  <c r="BR73" i="14" s="1"/>
  <c r="BS73" i="14" s="1"/>
  <c r="BT73" i="14" s="1"/>
  <c r="BU73" i="14" s="1"/>
  <c r="BV73" i="14" s="1"/>
  <c r="BW73" i="14" s="1"/>
  <c r="BX73" i="14" s="1"/>
  <c r="BY73" i="14" s="1"/>
  <c r="BZ73" i="14" s="1"/>
  <c r="CA73" i="14" s="1"/>
  <c r="CB73" i="14" s="1"/>
  <c r="CC73" i="14" s="1"/>
  <c r="CD73" i="14" s="1"/>
  <c r="CE73" i="14" s="1"/>
  <c r="CF73" i="14" s="1"/>
  <c r="CG73" i="14" s="1"/>
  <c r="CH73" i="14" s="1"/>
  <c r="CI73" i="14" s="1"/>
  <c r="CJ73" i="14" s="1"/>
  <c r="CK73" i="14" s="1"/>
  <c r="CL73" i="14" s="1"/>
  <c r="CM73" i="14" s="1"/>
  <c r="CN73" i="14" s="1"/>
  <c r="CO73" i="14" s="1"/>
  <c r="CP73" i="14" s="1"/>
  <c r="CQ73" i="14" s="1"/>
  <c r="CR73" i="14" s="1"/>
  <c r="CS73" i="14" s="1"/>
  <c r="CT73" i="14" s="1"/>
  <c r="CU73" i="14" s="1"/>
  <c r="CV73" i="14" s="1"/>
  <c r="CW73" i="14" s="1"/>
  <c r="BB67" i="6" l="1"/>
  <c r="AX70" i="6"/>
  <c r="AX67" i="6"/>
  <c r="AZ70" i="6"/>
  <c r="AZ67" i="6"/>
  <c r="BD50" i="6"/>
  <c r="BD51" i="6" s="1"/>
  <c r="BD52" i="6" s="1"/>
  <c r="BD61" i="6" s="1"/>
  <c r="BD71" i="6" s="1"/>
  <c r="BC54" i="6"/>
  <c r="BC49" i="6"/>
  <c r="BC71" i="6"/>
  <c r="BC58" i="6"/>
  <c r="BC68" i="6"/>
  <c r="BC63" i="6"/>
  <c r="BC70" i="6" s="1"/>
  <c r="BC53" i="6"/>
  <c r="AZ64" i="6"/>
  <c r="BA64" i="6" s="1"/>
  <c r="BB64" i="6" s="1"/>
  <c r="BC67" i="6" l="1"/>
  <c r="BD68" i="6"/>
  <c r="BD53" i="6"/>
  <c r="BD54" i="6"/>
  <c r="BD58" i="6"/>
  <c r="BC20" i="14"/>
  <c r="BD49" i="6"/>
  <c r="BC64" i="6"/>
  <c r="BE50" i="6"/>
  <c r="BE51" i="6" s="1"/>
  <c r="BC74" i="14" l="1"/>
  <c r="BD74" i="14" s="1"/>
  <c r="BE74" i="14" s="1"/>
  <c r="BF74" i="14" s="1"/>
  <c r="BG74" i="14" s="1"/>
  <c r="BH74" i="14" s="1"/>
  <c r="BI74" i="14" s="1"/>
  <c r="BJ74" i="14" s="1"/>
  <c r="BK74" i="14" s="1"/>
  <c r="BL74" i="14" s="1"/>
  <c r="BM74" i="14" s="1"/>
  <c r="BN74" i="14" s="1"/>
  <c r="BO74" i="14" s="1"/>
  <c r="BP74" i="14" s="1"/>
  <c r="BQ74" i="14" s="1"/>
  <c r="BR74" i="14" s="1"/>
  <c r="BS74" i="14" s="1"/>
  <c r="BT74" i="14" s="1"/>
  <c r="BU74" i="14" s="1"/>
  <c r="BV74" i="14" s="1"/>
  <c r="BW74" i="14" s="1"/>
  <c r="BX74" i="14" s="1"/>
  <c r="BY74" i="14" s="1"/>
  <c r="BZ74" i="14" s="1"/>
  <c r="CA74" i="14" s="1"/>
  <c r="CB74" i="14" s="1"/>
  <c r="CC74" i="14" s="1"/>
  <c r="CD74" i="14" s="1"/>
  <c r="CE74" i="14" s="1"/>
  <c r="CF74" i="14" s="1"/>
  <c r="CG74" i="14" s="1"/>
  <c r="CH74" i="14" s="1"/>
  <c r="CI74" i="14" s="1"/>
  <c r="CJ74" i="14" s="1"/>
  <c r="CK74" i="14" s="1"/>
  <c r="CL74" i="14" s="1"/>
  <c r="CM74" i="14" s="1"/>
  <c r="CN74" i="14" s="1"/>
  <c r="CO74" i="14" s="1"/>
  <c r="CP74" i="14" s="1"/>
  <c r="CQ74" i="14" s="1"/>
  <c r="CR74" i="14" s="1"/>
  <c r="CS74" i="14" s="1"/>
  <c r="CT74" i="14" s="1"/>
  <c r="CU74" i="14" s="1"/>
  <c r="CV74" i="14" s="1"/>
  <c r="CW74" i="14" s="1"/>
  <c r="BE53" i="6"/>
  <c r="BE52" i="6"/>
  <c r="BE54" i="6" s="1"/>
  <c r="BF50" i="6"/>
  <c r="BF51" i="6" s="1"/>
  <c r="BE49" i="6"/>
  <c r="BE58" i="6"/>
  <c r="BD62" i="6" l="1"/>
  <c r="BD63" i="6" s="1"/>
  <c r="BF58" i="6"/>
  <c r="BF49" i="6"/>
  <c r="BG50" i="6"/>
  <c r="BG51" i="6" s="1"/>
  <c r="BG52" i="6" s="1"/>
  <c r="BF52" i="6"/>
  <c r="BF54" i="6" s="1"/>
  <c r="BF53" i="6"/>
  <c r="BE61" i="6"/>
  <c r="BG54" i="6" l="1"/>
  <c r="BD67" i="6"/>
  <c r="BD64" i="6"/>
  <c r="BD70" i="6"/>
  <c r="BG53" i="6"/>
  <c r="BG61" i="6"/>
  <c r="BG63" i="6" s="1"/>
  <c r="BG49" i="6"/>
  <c r="BH50" i="6"/>
  <c r="BH51" i="6" s="1"/>
  <c r="BH52" i="6" s="1"/>
  <c r="BH54" i="6" s="1"/>
  <c r="BF61" i="6"/>
  <c r="BE63" i="6"/>
  <c r="BE71" i="6"/>
  <c r="BE68" i="6"/>
  <c r="BD20" i="14"/>
  <c r="BD75" i="14" s="1"/>
  <c r="BE75" i="14" s="1"/>
  <c r="BF75" i="14" s="1"/>
  <c r="BG75" i="14" s="1"/>
  <c r="BH75" i="14" s="1"/>
  <c r="BI75" i="14" s="1"/>
  <c r="BJ75" i="14" s="1"/>
  <c r="BK75" i="14" s="1"/>
  <c r="BL75" i="14" s="1"/>
  <c r="BM75" i="14" s="1"/>
  <c r="BN75" i="14" s="1"/>
  <c r="BO75" i="14" s="1"/>
  <c r="BP75" i="14" s="1"/>
  <c r="BQ75" i="14" s="1"/>
  <c r="BR75" i="14" s="1"/>
  <c r="BS75" i="14" s="1"/>
  <c r="BT75" i="14" s="1"/>
  <c r="BU75" i="14" s="1"/>
  <c r="BV75" i="14" s="1"/>
  <c r="BW75" i="14" s="1"/>
  <c r="BX75" i="14" s="1"/>
  <c r="BY75" i="14" s="1"/>
  <c r="BZ75" i="14" s="1"/>
  <c r="CA75" i="14" s="1"/>
  <c r="CB75" i="14" s="1"/>
  <c r="CC75" i="14" s="1"/>
  <c r="CD75" i="14" s="1"/>
  <c r="CE75" i="14" s="1"/>
  <c r="CF75" i="14" s="1"/>
  <c r="CG75" i="14" s="1"/>
  <c r="CH75" i="14" s="1"/>
  <c r="CI75" i="14" s="1"/>
  <c r="CJ75" i="14" s="1"/>
  <c r="CK75" i="14" s="1"/>
  <c r="CL75" i="14" s="1"/>
  <c r="CM75" i="14" s="1"/>
  <c r="CN75" i="14" s="1"/>
  <c r="CO75" i="14" s="1"/>
  <c r="CP75" i="14" s="1"/>
  <c r="CQ75" i="14" s="1"/>
  <c r="CR75" i="14" s="1"/>
  <c r="CS75" i="14" s="1"/>
  <c r="CT75" i="14" s="1"/>
  <c r="CU75" i="14" s="1"/>
  <c r="CV75" i="14" s="1"/>
  <c r="CW75" i="14" s="1"/>
  <c r="BG58" i="6"/>
  <c r="BG68" i="6"/>
  <c r="BF20" i="14" l="1"/>
  <c r="BF77" i="14" s="1"/>
  <c r="BG77" i="14" s="1"/>
  <c r="BH77" i="14" s="1"/>
  <c r="BI77" i="14" s="1"/>
  <c r="BJ77" i="14" s="1"/>
  <c r="BK77" i="14" s="1"/>
  <c r="BL77" i="14" s="1"/>
  <c r="BM77" i="14" s="1"/>
  <c r="BN77" i="14" s="1"/>
  <c r="BO77" i="14" s="1"/>
  <c r="BP77" i="14" s="1"/>
  <c r="BQ77" i="14" s="1"/>
  <c r="BR77" i="14" s="1"/>
  <c r="BS77" i="14" s="1"/>
  <c r="BT77" i="14" s="1"/>
  <c r="BU77" i="14" s="1"/>
  <c r="BV77" i="14" s="1"/>
  <c r="BW77" i="14" s="1"/>
  <c r="BX77" i="14" s="1"/>
  <c r="BY77" i="14" s="1"/>
  <c r="BZ77" i="14" s="1"/>
  <c r="CA77" i="14" s="1"/>
  <c r="CB77" i="14" s="1"/>
  <c r="CC77" i="14" s="1"/>
  <c r="CD77" i="14" s="1"/>
  <c r="CE77" i="14" s="1"/>
  <c r="CF77" i="14" s="1"/>
  <c r="CG77" i="14" s="1"/>
  <c r="CH77" i="14" s="1"/>
  <c r="CI77" i="14" s="1"/>
  <c r="CJ77" i="14" s="1"/>
  <c r="CK77" i="14" s="1"/>
  <c r="CL77" i="14" s="1"/>
  <c r="CM77" i="14" s="1"/>
  <c r="CN77" i="14" s="1"/>
  <c r="CO77" i="14" s="1"/>
  <c r="CP77" i="14" s="1"/>
  <c r="CQ77" i="14" s="1"/>
  <c r="CR77" i="14" s="1"/>
  <c r="CS77" i="14" s="1"/>
  <c r="CT77" i="14" s="1"/>
  <c r="CU77" i="14" s="1"/>
  <c r="CV77" i="14" s="1"/>
  <c r="CW77" i="14" s="1"/>
  <c r="BG71" i="6"/>
  <c r="BE70" i="6"/>
  <c r="BE64" i="6"/>
  <c r="BE67" i="6"/>
  <c r="BF71" i="6"/>
  <c r="BE20" i="14"/>
  <c r="BE76" i="14" s="1"/>
  <c r="BF76" i="14" s="1"/>
  <c r="BG76" i="14" s="1"/>
  <c r="BH76" i="14" s="1"/>
  <c r="BI76" i="14" s="1"/>
  <c r="BJ76" i="14" s="1"/>
  <c r="BK76" i="14" s="1"/>
  <c r="BL76" i="14" s="1"/>
  <c r="BM76" i="14" s="1"/>
  <c r="BN76" i="14" s="1"/>
  <c r="BO76" i="14" s="1"/>
  <c r="BP76" i="14" s="1"/>
  <c r="BQ76" i="14" s="1"/>
  <c r="BR76" i="14" s="1"/>
  <c r="BS76" i="14" s="1"/>
  <c r="BT76" i="14" s="1"/>
  <c r="BU76" i="14" s="1"/>
  <c r="BV76" i="14" s="1"/>
  <c r="BW76" i="14" s="1"/>
  <c r="BX76" i="14" s="1"/>
  <c r="BY76" i="14" s="1"/>
  <c r="BZ76" i="14" s="1"/>
  <c r="CA76" i="14" s="1"/>
  <c r="CB76" i="14" s="1"/>
  <c r="CC76" i="14" s="1"/>
  <c r="CD76" i="14" s="1"/>
  <c r="CE76" i="14" s="1"/>
  <c r="CF76" i="14" s="1"/>
  <c r="CG76" i="14" s="1"/>
  <c r="CH76" i="14" s="1"/>
  <c r="CI76" i="14" s="1"/>
  <c r="CJ76" i="14" s="1"/>
  <c r="CK76" i="14" s="1"/>
  <c r="CL76" i="14" s="1"/>
  <c r="CM76" i="14" s="1"/>
  <c r="CN76" i="14" s="1"/>
  <c r="CO76" i="14" s="1"/>
  <c r="CP76" i="14" s="1"/>
  <c r="CQ76" i="14" s="1"/>
  <c r="CR76" i="14" s="1"/>
  <c r="CS76" i="14" s="1"/>
  <c r="CT76" i="14" s="1"/>
  <c r="CU76" i="14" s="1"/>
  <c r="CV76" i="14" s="1"/>
  <c r="CW76" i="14" s="1"/>
  <c r="BF68" i="6"/>
  <c r="BF63" i="6"/>
  <c r="BH61" i="6"/>
  <c r="BI50" i="6"/>
  <c r="BI51" i="6" s="1"/>
  <c r="BI52" i="6" s="1"/>
  <c r="BI54" i="6" s="1"/>
  <c r="BH58" i="6"/>
  <c r="BH49" i="6"/>
  <c r="BH53" i="6"/>
  <c r="BG70" i="6"/>
  <c r="BG67" i="6"/>
  <c r="BI53" i="6" l="1"/>
  <c r="BH63" i="6"/>
  <c r="BH68" i="6"/>
  <c r="BH71" i="6"/>
  <c r="BG20" i="14"/>
  <c r="BG78" i="14" s="1"/>
  <c r="BH78" i="14" s="1"/>
  <c r="BI78" i="14" s="1"/>
  <c r="BJ78" i="14" s="1"/>
  <c r="BK78" i="14" s="1"/>
  <c r="BL78" i="14" s="1"/>
  <c r="BM78" i="14" s="1"/>
  <c r="BN78" i="14" s="1"/>
  <c r="BO78" i="14" s="1"/>
  <c r="BP78" i="14" s="1"/>
  <c r="BQ78" i="14" s="1"/>
  <c r="BR78" i="14" s="1"/>
  <c r="BS78" i="14" s="1"/>
  <c r="BT78" i="14" s="1"/>
  <c r="BU78" i="14" s="1"/>
  <c r="BV78" i="14" s="1"/>
  <c r="BW78" i="14" s="1"/>
  <c r="BX78" i="14" s="1"/>
  <c r="BY78" i="14" s="1"/>
  <c r="BZ78" i="14" s="1"/>
  <c r="CA78" i="14" s="1"/>
  <c r="CB78" i="14" s="1"/>
  <c r="CC78" i="14" s="1"/>
  <c r="CD78" i="14" s="1"/>
  <c r="CE78" i="14" s="1"/>
  <c r="CF78" i="14" s="1"/>
  <c r="CG78" i="14" s="1"/>
  <c r="CH78" i="14" s="1"/>
  <c r="CI78" i="14" s="1"/>
  <c r="CJ78" i="14" s="1"/>
  <c r="CK78" i="14" s="1"/>
  <c r="CL78" i="14" s="1"/>
  <c r="CM78" i="14" s="1"/>
  <c r="CN78" i="14" s="1"/>
  <c r="CO78" i="14" s="1"/>
  <c r="CP78" i="14" s="1"/>
  <c r="CQ78" i="14" s="1"/>
  <c r="CR78" i="14" s="1"/>
  <c r="CS78" i="14" s="1"/>
  <c r="CT78" i="14" s="1"/>
  <c r="CU78" i="14" s="1"/>
  <c r="CV78" i="14" s="1"/>
  <c r="CW78" i="14" s="1"/>
  <c r="BF67" i="6"/>
  <c r="BF70" i="6"/>
  <c r="BI49" i="6"/>
  <c r="BF64" i="6"/>
  <c r="BG64" i="6" s="1"/>
  <c r="BI58" i="6"/>
  <c r="BI61" i="6"/>
  <c r="BI63" i="6" s="1"/>
  <c r="BJ50" i="6"/>
  <c r="BJ51" i="6" s="1"/>
  <c r="BJ52" i="6" s="1"/>
  <c r="BJ54" i="6" s="1"/>
  <c r="BI71" i="6" l="1"/>
  <c r="BI68" i="6"/>
  <c r="BH20" i="14"/>
  <c r="BH79" i="14" s="1"/>
  <c r="BI79" i="14" s="1"/>
  <c r="BJ79" i="14" s="1"/>
  <c r="BK79" i="14" s="1"/>
  <c r="BL79" i="14" s="1"/>
  <c r="BM79" i="14" s="1"/>
  <c r="BN79" i="14" s="1"/>
  <c r="BO79" i="14" s="1"/>
  <c r="BP79" i="14" s="1"/>
  <c r="BQ79" i="14" s="1"/>
  <c r="BR79" i="14" s="1"/>
  <c r="BS79" i="14" s="1"/>
  <c r="BT79" i="14" s="1"/>
  <c r="BU79" i="14" s="1"/>
  <c r="BV79" i="14" s="1"/>
  <c r="BW79" i="14" s="1"/>
  <c r="BX79" i="14" s="1"/>
  <c r="BY79" i="14" s="1"/>
  <c r="BZ79" i="14" s="1"/>
  <c r="CA79" i="14" s="1"/>
  <c r="CB79" i="14" s="1"/>
  <c r="CC79" i="14" s="1"/>
  <c r="CD79" i="14" s="1"/>
  <c r="CE79" i="14" s="1"/>
  <c r="CF79" i="14" s="1"/>
  <c r="CG79" i="14" s="1"/>
  <c r="CH79" i="14" s="1"/>
  <c r="CI79" i="14" s="1"/>
  <c r="CJ79" i="14" s="1"/>
  <c r="CK79" i="14" s="1"/>
  <c r="CL79" i="14" s="1"/>
  <c r="CM79" i="14" s="1"/>
  <c r="CN79" i="14" s="1"/>
  <c r="CO79" i="14" s="1"/>
  <c r="CP79" i="14" s="1"/>
  <c r="CQ79" i="14" s="1"/>
  <c r="CR79" i="14" s="1"/>
  <c r="CS79" i="14" s="1"/>
  <c r="CT79" i="14" s="1"/>
  <c r="CU79" i="14" s="1"/>
  <c r="CV79" i="14" s="1"/>
  <c r="CW79" i="14" s="1"/>
  <c r="BJ61" i="6"/>
  <c r="BJ49" i="6"/>
  <c r="BK50" i="6"/>
  <c r="BK51" i="6" s="1"/>
  <c r="BK52" i="6" s="1"/>
  <c r="BK54" i="6" s="1"/>
  <c r="BH67" i="6"/>
  <c r="BH70" i="6"/>
  <c r="BJ58" i="6"/>
  <c r="BH64" i="6"/>
  <c r="BI64" i="6" s="1"/>
  <c r="BJ53" i="6"/>
  <c r="BI70" i="6"/>
  <c r="BI67" i="6"/>
  <c r="BJ68" i="6"/>
  <c r="BI20" i="14"/>
  <c r="BJ71" i="6"/>
  <c r="BK58" i="6" l="1"/>
  <c r="BL50" i="6"/>
  <c r="BL51" i="6" s="1"/>
  <c r="BL52" i="6" s="1"/>
  <c r="BL54" i="6" s="1"/>
  <c r="BK61" i="6"/>
  <c r="BJ20" i="14" s="1"/>
  <c r="BJ81" i="14" s="1"/>
  <c r="BK81" i="14" s="1"/>
  <c r="BL81" i="14" s="1"/>
  <c r="BM81" i="14" s="1"/>
  <c r="BN81" i="14" s="1"/>
  <c r="BO81" i="14" s="1"/>
  <c r="BP81" i="14" s="1"/>
  <c r="BQ81" i="14" s="1"/>
  <c r="BR81" i="14" s="1"/>
  <c r="BS81" i="14" s="1"/>
  <c r="BT81" i="14" s="1"/>
  <c r="BU81" i="14" s="1"/>
  <c r="BV81" i="14" s="1"/>
  <c r="BW81" i="14" s="1"/>
  <c r="BX81" i="14" s="1"/>
  <c r="BY81" i="14" s="1"/>
  <c r="BZ81" i="14" s="1"/>
  <c r="CA81" i="14" s="1"/>
  <c r="CB81" i="14" s="1"/>
  <c r="CC81" i="14" s="1"/>
  <c r="CD81" i="14" s="1"/>
  <c r="CE81" i="14" s="1"/>
  <c r="CF81" i="14" s="1"/>
  <c r="CG81" i="14" s="1"/>
  <c r="CH81" i="14" s="1"/>
  <c r="CI81" i="14" s="1"/>
  <c r="CJ81" i="14" s="1"/>
  <c r="CK81" i="14" s="1"/>
  <c r="CL81" i="14" s="1"/>
  <c r="CM81" i="14" s="1"/>
  <c r="CN81" i="14" s="1"/>
  <c r="CO81" i="14" s="1"/>
  <c r="CP81" i="14" s="1"/>
  <c r="CQ81" i="14" s="1"/>
  <c r="CR81" i="14" s="1"/>
  <c r="CS81" i="14" s="1"/>
  <c r="CT81" i="14" s="1"/>
  <c r="CU81" i="14" s="1"/>
  <c r="CV81" i="14" s="1"/>
  <c r="CW81" i="14" s="1"/>
  <c r="BK49" i="6"/>
  <c r="BK53" i="6"/>
  <c r="BK71" i="6"/>
  <c r="BK68" i="6"/>
  <c r="BI80" i="14"/>
  <c r="BJ80" i="14" s="1"/>
  <c r="BK80" i="14" s="1"/>
  <c r="BL80" i="14" s="1"/>
  <c r="BM80" i="14" s="1"/>
  <c r="BN80" i="14" s="1"/>
  <c r="BO80" i="14" s="1"/>
  <c r="BP80" i="14" s="1"/>
  <c r="BQ80" i="14" s="1"/>
  <c r="BR80" i="14" s="1"/>
  <c r="BS80" i="14" s="1"/>
  <c r="BT80" i="14" s="1"/>
  <c r="BU80" i="14" s="1"/>
  <c r="BV80" i="14" s="1"/>
  <c r="BW80" i="14" s="1"/>
  <c r="BX80" i="14" s="1"/>
  <c r="BY80" i="14" s="1"/>
  <c r="BZ80" i="14" s="1"/>
  <c r="CA80" i="14" s="1"/>
  <c r="CB80" i="14" s="1"/>
  <c r="CC80" i="14" s="1"/>
  <c r="CD80" i="14" s="1"/>
  <c r="CE80" i="14" s="1"/>
  <c r="CF80" i="14" s="1"/>
  <c r="CG80" i="14" s="1"/>
  <c r="CH80" i="14" s="1"/>
  <c r="CI80" i="14" s="1"/>
  <c r="CJ80" i="14" s="1"/>
  <c r="CK80" i="14" s="1"/>
  <c r="CL80" i="14" s="1"/>
  <c r="CM80" i="14" s="1"/>
  <c r="CN80" i="14" s="1"/>
  <c r="CO80" i="14" s="1"/>
  <c r="CP80" i="14" s="1"/>
  <c r="CQ80" i="14" s="1"/>
  <c r="CR80" i="14" s="1"/>
  <c r="CS80" i="14" s="1"/>
  <c r="CT80" i="14" s="1"/>
  <c r="CU80" i="14" s="1"/>
  <c r="CV80" i="14" s="1"/>
  <c r="CW80" i="14" s="1"/>
  <c r="BJ62" i="6" l="1"/>
  <c r="BJ63" i="6" s="1"/>
  <c r="BJ70" i="6" s="1"/>
  <c r="BK63" i="6"/>
  <c r="BL53" i="6"/>
  <c r="BL49" i="6"/>
  <c r="BL61" i="6"/>
  <c r="BL63" i="6" s="1"/>
  <c r="BL70" i="6" s="1"/>
  <c r="BM50" i="6"/>
  <c r="BM51" i="6" s="1"/>
  <c r="BM52" i="6" s="1"/>
  <c r="BM54" i="6" s="1"/>
  <c r="BL58" i="6"/>
  <c r="BL67" i="6" l="1"/>
  <c r="BL68" i="6"/>
  <c r="BJ67" i="6"/>
  <c r="BJ64" i="6"/>
  <c r="BK64" i="6" s="1"/>
  <c r="BL64" i="6" s="1"/>
  <c r="BK20" i="14"/>
  <c r="BK82" i="14" s="1"/>
  <c r="BL82" i="14" s="1"/>
  <c r="BM82" i="14" s="1"/>
  <c r="BN82" i="14" s="1"/>
  <c r="BO82" i="14" s="1"/>
  <c r="BP82" i="14" s="1"/>
  <c r="BQ82" i="14" s="1"/>
  <c r="BR82" i="14" s="1"/>
  <c r="BS82" i="14" s="1"/>
  <c r="BT82" i="14" s="1"/>
  <c r="BU82" i="14" s="1"/>
  <c r="BV82" i="14" s="1"/>
  <c r="BW82" i="14" s="1"/>
  <c r="BX82" i="14" s="1"/>
  <c r="BY82" i="14" s="1"/>
  <c r="BZ82" i="14" s="1"/>
  <c r="CA82" i="14" s="1"/>
  <c r="CB82" i="14" s="1"/>
  <c r="CC82" i="14" s="1"/>
  <c r="CD82" i="14" s="1"/>
  <c r="CE82" i="14" s="1"/>
  <c r="CF82" i="14" s="1"/>
  <c r="CG82" i="14" s="1"/>
  <c r="CH82" i="14" s="1"/>
  <c r="CI82" i="14" s="1"/>
  <c r="CJ82" i="14" s="1"/>
  <c r="CK82" i="14" s="1"/>
  <c r="CL82" i="14" s="1"/>
  <c r="CM82" i="14" s="1"/>
  <c r="CN82" i="14" s="1"/>
  <c r="CO82" i="14" s="1"/>
  <c r="CP82" i="14" s="1"/>
  <c r="CQ82" i="14" s="1"/>
  <c r="CR82" i="14" s="1"/>
  <c r="CS82" i="14" s="1"/>
  <c r="CT82" i="14" s="1"/>
  <c r="CU82" i="14" s="1"/>
  <c r="CV82" i="14" s="1"/>
  <c r="CW82" i="14" s="1"/>
  <c r="BK67" i="6"/>
  <c r="BK70" i="6"/>
  <c r="BL71" i="6"/>
  <c r="BM61" i="6"/>
  <c r="BM63" i="6" s="1"/>
  <c r="BM70" i="6" s="1"/>
  <c r="BM58" i="6"/>
  <c r="BN50" i="6"/>
  <c r="BN51" i="6" s="1"/>
  <c r="BN52" i="6" s="1"/>
  <c r="BN54" i="6" s="1"/>
  <c r="BM53" i="6"/>
  <c r="BM49" i="6"/>
  <c r="BM67" i="6" l="1"/>
  <c r="BM64" i="6"/>
  <c r="BN49" i="6"/>
  <c r="BN61" i="6"/>
  <c r="BM20" i="14" s="1"/>
  <c r="BM84" i="14" s="1"/>
  <c r="BN84" i="14" s="1"/>
  <c r="BO84" i="14" s="1"/>
  <c r="BP84" i="14" s="1"/>
  <c r="BQ84" i="14" s="1"/>
  <c r="BR84" i="14" s="1"/>
  <c r="BS84" i="14" s="1"/>
  <c r="BT84" i="14" s="1"/>
  <c r="BU84" i="14" s="1"/>
  <c r="BV84" i="14" s="1"/>
  <c r="BW84" i="14" s="1"/>
  <c r="BX84" i="14" s="1"/>
  <c r="BY84" i="14" s="1"/>
  <c r="BZ84" i="14" s="1"/>
  <c r="CA84" i="14" s="1"/>
  <c r="CB84" i="14" s="1"/>
  <c r="CC84" i="14" s="1"/>
  <c r="CD84" i="14" s="1"/>
  <c r="CE84" i="14" s="1"/>
  <c r="CF84" i="14" s="1"/>
  <c r="CG84" i="14" s="1"/>
  <c r="CH84" i="14" s="1"/>
  <c r="CI84" i="14" s="1"/>
  <c r="CJ84" i="14" s="1"/>
  <c r="CK84" i="14" s="1"/>
  <c r="CL84" i="14" s="1"/>
  <c r="CM84" i="14" s="1"/>
  <c r="CN84" i="14" s="1"/>
  <c r="CO84" i="14" s="1"/>
  <c r="CP84" i="14" s="1"/>
  <c r="CQ84" i="14" s="1"/>
  <c r="CR84" i="14" s="1"/>
  <c r="CS84" i="14" s="1"/>
  <c r="CT84" i="14" s="1"/>
  <c r="CU84" i="14" s="1"/>
  <c r="CV84" i="14" s="1"/>
  <c r="CW84" i="14" s="1"/>
  <c r="BN53" i="6"/>
  <c r="BO50" i="6"/>
  <c r="BO51" i="6" s="1"/>
  <c r="BO52" i="6" s="1"/>
  <c r="BO54" i="6" s="1"/>
  <c r="BN58" i="6"/>
  <c r="BL20" i="14"/>
  <c r="BL83" i="14" s="1"/>
  <c r="BM83" i="14" s="1"/>
  <c r="BN83" i="14" s="1"/>
  <c r="BO83" i="14" s="1"/>
  <c r="BP83" i="14" s="1"/>
  <c r="BQ83" i="14" s="1"/>
  <c r="BR83" i="14" s="1"/>
  <c r="BS83" i="14" s="1"/>
  <c r="BT83" i="14" s="1"/>
  <c r="BU83" i="14" s="1"/>
  <c r="BV83" i="14" s="1"/>
  <c r="BW83" i="14" s="1"/>
  <c r="BX83" i="14" s="1"/>
  <c r="BY83" i="14" s="1"/>
  <c r="BZ83" i="14" s="1"/>
  <c r="CA83" i="14" s="1"/>
  <c r="CB83" i="14" s="1"/>
  <c r="CC83" i="14" s="1"/>
  <c r="CD83" i="14" s="1"/>
  <c r="CE83" i="14" s="1"/>
  <c r="CF83" i="14" s="1"/>
  <c r="CG83" i="14" s="1"/>
  <c r="CH83" i="14" s="1"/>
  <c r="CI83" i="14" s="1"/>
  <c r="CJ83" i="14" s="1"/>
  <c r="CK83" i="14" s="1"/>
  <c r="CL83" i="14" s="1"/>
  <c r="CM83" i="14" s="1"/>
  <c r="CN83" i="14" s="1"/>
  <c r="CO83" i="14" s="1"/>
  <c r="CP83" i="14" s="1"/>
  <c r="CQ83" i="14" s="1"/>
  <c r="CR83" i="14" s="1"/>
  <c r="CS83" i="14" s="1"/>
  <c r="CT83" i="14" s="1"/>
  <c r="CU83" i="14" s="1"/>
  <c r="CV83" i="14" s="1"/>
  <c r="CW83" i="14" s="1"/>
  <c r="BM71" i="6"/>
  <c r="BM68" i="6"/>
  <c r="BN71" i="6" l="1"/>
  <c r="BN68" i="6"/>
  <c r="BN63" i="6"/>
  <c r="BN67" i="6" s="1"/>
  <c r="BP50" i="6"/>
  <c r="BP51" i="6" s="1"/>
  <c r="BP52" i="6" s="1"/>
  <c r="BP54" i="6" s="1"/>
  <c r="BO58" i="6"/>
  <c r="BO61" i="6"/>
  <c r="BO71" i="6" s="1"/>
  <c r="BO53" i="6"/>
  <c r="BO49" i="6"/>
  <c r="BN64" i="6" l="1"/>
  <c r="BN70" i="6"/>
  <c r="BO68" i="6"/>
  <c r="BO63" i="6"/>
  <c r="BO67" i="6" s="1"/>
  <c r="BN20" i="14"/>
  <c r="BN85" i="14" s="1"/>
  <c r="BO85" i="14" s="1"/>
  <c r="BP85" i="14" s="1"/>
  <c r="BQ85" i="14" s="1"/>
  <c r="BR85" i="14" s="1"/>
  <c r="BS85" i="14" s="1"/>
  <c r="BT85" i="14" s="1"/>
  <c r="BU85" i="14" s="1"/>
  <c r="BV85" i="14" s="1"/>
  <c r="BW85" i="14" s="1"/>
  <c r="BX85" i="14" s="1"/>
  <c r="BY85" i="14" s="1"/>
  <c r="BZ85" i="14" s="1"/>
  <c r="CA85" i="14" s="1"/>
  <c r="CB85" i="14" s="1"/>
  <c r="CC85" i="14" s="1"/>
  <c r="CD85" i="14" s="1"/>
  <c r="CE85" i="14" s="1"/>
  <c r="CF85" i="14" s="1"/>
  <c r="CG85" i="14" s="1"/>
  <c r="CH85" i="14" s="1"/>
  <c r="CI85" i="14" s="1"/>
  <c r="CJ85" i="14" s="1"/>
  <c r="CK85" i="14" s="1"/>
  <c r="CL85" i="14" s="1"/>
  <c r="CM85" i="14" s="1"/>
  <c r="CN85" i="14" s="1"/>
  <c r="CO85" i="14" s="1"/>
  <c r="CP85" i="14" s="1"/>
  <c r="CQ85" i="14" s="1"/>
  <c r="CR85" i="14" s="1"/>
  <c r="CS85" i="14" s="1"/>
  <c r="CT85" i="14" s="1"/>
  <c r="CU85" i="14" s="1"/>
  <c r="CV85" i="14" s="1"/>
  <c r="CW85" i="14" s="1"/>
  <c r="BP61" i="6"/>
  <c r="BP68" i="6" s="1"/>
  <c r="BP49" i="6"/>
  <c r="BP53" i="6"/>
  <c r="BP58" i="6"/>
  <c r="BQ50" i="6"/>
  <c r="BQ51" i="6" s="1"/>
  <c r="BQ52" i="6" s="1"/>
  <c r="BQ54" i="6" s="1"/>
  <c r="BO64" i="6" l="1"/>
  <c r="BO70" i="6"/>
  <c r="BO20" i="14"/>
  <c r="BP71" i="6"/>
  <c r="BQ61" i="6"/>
  <c r="BP20" i="14" s="1"/>
  <c r="BP87" i="14" s="1"/>
  <c r="BQ87" i="14" s="1"/>
  <c r="BR87" i="14" s="1"/>
  <c r="BS87" i="14" s="1"/>
  <c r="BT87" i="14" s="1"/>
  <c r="BU87" i="14" s="1"/>
  <c r="BV87" i="14" s="1"/>
  <c r="BW87" i="14" s="1"/>
  <c r="BX87" i="14" s="1"/>
  <c r="BY87" i="14" s="1"/>
  <c r="BZ87" i="14" s="1"/>
  <c r="CA87" i="14" s="1"/>
  <c r="CB87" i="14" s="1"/>
  <c r="CC87" i="14" s="1"/>
  <c r="CD87" i="14" s="1"/>
  <c r="CE87" i="14" s="1"/>
  <c r="CF87" i="14" s="1"/>
  <c r="CG87" i="14" s="1"/>
  <c r="CH87" i="14" s="1"/>
  <c r="CI87" i="14" s="1"/>
  <c r="CJ87" i="14" s="1"/>
  <c r="CK87" i="14" s="1"/>
  <c r="CL87" i="14" s="1"/>
  <c r="CM87" i="14" s="1"/>
  <c r="CN87" i="14" s="1"/>
  <c r="CO87" i="14" s="1"/>
  <c r="CP87" i="14" s="1"/>
  <c r="CQ87" i="14" s="1"/>
  <c r="CR87" i="14" s="1"/>
  <c r="CS87" i="14" s="1"/>
  <c r="CT87" i="14" s="1"/>
  <c r="CU87" i="14" s="1"/>
  <c r="CV87" i="14" s="1"/>
  <c r="CW87" i="14" s="1"/>
  <c r="BR50" i="6"/>
  <c r="BR51" i="6" s="1"/>
  <c r="BR52" i="6" s="1"/>
  <c r="BR54" i="6" s="1"/>
  <c r="BQ58" i="6"/>
  <c r="BQ53" i="6"/>
  <c r="BQ49" i="6"/>
  <c r="BQ68" i="6" l="1"/>
  <c r="BQ63" i="6"/>
  <c r="BQ67" i="6" s="1"/>
  <c r="BQ71" i="6"/>
  <c r="BR49" i="6"/>
  <c r="BO86" i="14"/>
  <c r="BP86" i="14" s="1"/>
  <c r="BQ86" i="14" s="1"/>
  <c r="BR86" i="14" s="1"/>
  <c r="BS86" i="14" s="1"/>
  <c r="BT86" i="14" s="1"/>
  <c r="BU86" i="14" s="1"/>
  <c r="BV86" i="14" s="1"/>
  <c r="BW86" i="14" s="1"/>
  <c r="BX86" i="14" s="1"/>
  <c r="BY86" i="14" s="1"/>
  <c r="BZ86" i="14" s="1"/>
  <c r="CA86" i="14" s="1"/>
  <c r="CB86" i="14" s="1"/>
  <c r="CC86" i="14" s="1"/>
  <c r="CD86" i="14" s="1"/>
  <c r="CE86" i="14" s="1"/>
  <c r="CF86" i="14" s="1"/>
  <c r="CG86" i="14" s="1"/>
  <c r="CH86" i="14" s="1"/>
  <c r="CI86" i="14" s="1"/>
  <c r="CJ86" i="14" s="1"/>
  <c r="CK86" i="14" s="1"/>
  <c r="CL86" i="14" s="1"/>
  <c r="CM86" i="14" s="1"/>
  <c r="CN86" i="14" s="1"/>
  <c r="CO86" i="14" s="1"/>
  <c r="CP86" i="14" s="1"/>
  <c r="CQ86" i="14" s="1"/>
  <c r="CR86" i="14" s="1"/>
  <c r="CS86" i="14" s="1"/>
  <c r="CT86" i="14" s="1"/>
  <c r="CU86" i="14" s="1"/>
  <c r="CV86" i="14" s="1"/>
  <c r="CW86" i="14" s="1"/>
  <c r="BP62" i="6"/>
  <c r="BP63" i="6" s="1"/>
  <c r="BR61" i="6"/>
  <c r="BR63" i="6" s="1"/>
  <c r="BR53" i="6"/>
  <c r="BR58" i="6"/>
  <c r="BS50" i="6"/>
  <c r="BS51" i="6" s="1"/>
  <c r="BS52" i="6" s="1"/>
  <c r="BS54" i="6" s="1"/>
  <c r="BQ70" i="6" l="1"/>
  <c r="BR71" i="6"/>
  <c r="BR68" i="6"/>
  <c r="BQ20" i="14"/>
  <c r="BQ88" i="14" s="1"/>
  <c r="BR88" i="14" s="1"/>
  <c r="BS88" i="14" s="1"/>
  <c r="BT88" i="14" s="1"/>
  <c r="BU88" i="14" s="1"/>
  <c r="BV88" i="14" s="1"/>
  <c r="BW88" i="14" s="1"/>
  <c r="BX88" i="14" s="1"/>
  <c r="BY88" i="14" s="1"/>
  <c r="BZ88" i="14" s="1"/>
  <c r="CA88" i="14" s="1"/>
  <c r="CB88" i="14" s="1"/>
  <c r="CC88" i="14" s="1"/>
  <c r="CD88" i="14" s="1"/>
  <c r="CE88" i="14" s="1"/>
  <c r="CF88" i="14" s="1"/>
  <c r="CG88" i="14" s="1"/>
  <c r="CH88" i="14" s="1"/>
  <c r="CI88" i="14" s="1"/>
  <c r="CJ88" i="14" s="1"/>
  <c r="CK88" i="14" s="1"/>
  <c r="CL88" i="14" s="1"/>
  <c r="CM88" i="14" s="1"/>
  <c r="CN88" i="14" s="1"/>
  <c r="CO88" i="14" s="1"/>
  <c r="CP88" i="14" s="1"/>
  <c r="CQ88" i="14" s="1"/>
  <c r="CR88" i="14" s="1"/>
  <c r="CS88" i="14" s="1"/>
  <c r="CT88" i="14" s="1"/>
  <c r="CU88" i="14" s="1"/>
  <c r="CV88" i="14" s="1"/>
  <c r="CW88" i="14" s="1"/>
  <c r="BP67" i="6"/>
  <c r="BP70" i="6"/>
  <c r="BP64" i="6"/>
  <c r="BQ64" i="6" s="1"/>
  <c r="BR64" i="6" s="1"/>
  <c r="BT50" i="6"/>
  <c r="BT51" i="6" s="1"/>
  <c r="BT52" i="6" s="1"/>
  <c r="BT54" i="6" s="1"/>
  <c r="BS58" i="6"/>
  <c r="BS53" i="6"/>
  <c r="BS61" i="6"/>
  <c r="BR20" i="14" s="1"/>
  <c r="BR89" i="14" s="1"/>
  <c r="BS89" i="14" s="1"/>
  <c r="BT89" i="14" s="1"/>
  <c r="BU89" i="14" s="1"/>
  <c r="BV89" i="14" s="1"/>
  <c r="BW89" i="14" s="1"/>
  <c r="BX89" i="14" s="1"/>
  <c r="BY89" i="14" s="1"/>
  <c r="BZ89" i="14" s="1"/>
  <c r="CA89" i="14" s="1"/>
  <c r="CB89" i="14" s="1"/>
  <c r="CC89" i="14" s="1"/>
  <c r="CD89" i="14" s="1"/>
  <c r="CE89" i="14" s="1"/>
  <c r="CF89" i="14" s="1"/>
  <c r="CG89" i="14" s="1"/>
  <c r="CH89" i="14" s="1"/>
  <c r="CI89" i="14" s="1"/>
  <c r="CJ89" i="14" s="1"/>
  <c r="CK89" i="14" s="1"/>
  <c r="CL89" i="14" s="1"/>
  <c r="CM89" i="14" s="1"/>
  <c r="CN89" i="14" s="1"/>
  <c r="CO89" i="14" s="1"/>
  <c r="CP89" i="14" s="1"/>
  <c r="CQ89" i="14" s="1"/>
  <c r="CR89" i="14" s="1"/>
  <c r="CS89" i="14" s="1"/>
  <c r="CT89" i="14" s="1"/>
  <c r="CU89" i="14" s="1"/>
  <c r="CV89" i="14" s="1"/>
  <c r="CW89" i="14" s="1"/>
  <c r="BS49" i="6"/>
  <c r="BR67" i="6"/>
  <c r="BR70" i="6"/>
  <c r="BS68" i="6" l="1"/>
  <c r="BS63" i="6"/>
  <c r="BS64" i="6" s="1"/>
  <c r="BS71" i="6"/>
  <c r="BT49" i="6"/>
  <c r="BT53" i="6"/>
  <c r="BT58" i="6"/>
  <c r="BT61" i="6"/>
  <c r="BT71" i="6" s="1"/>
  <c r="BU50" i="6"/>
  <c r="BU51" i="6" s="1"/>
  <c r="BU52" i="6" s="1"/>
  <c r="BU54" i="6" s="1"/>
  <c r="BS67" i="6"/>
  <c r="BS70" i="6" l="1"/>
  <c r="BT68" i="6"/>
  <c r="BS20" i="14"/>
  <c r="BS90" i="14" s="1"/>
  <c r="BT90" i="14" s="1"/>
  <c r="BU90" i="14" s="1"/>
  <c r="BV90" i="14" s="1"/>
  <c r="BW90" i="14" s="1"/>
  <c r="BX90" i="14" s="1"/>
  <c r="BY90" i="14" s="1"/>
  <c r="BZ90" i="14" s="1"/>
  <c r="CA90" i="14" s="1"/>
  <c r="CB90" i="14" s="1"/>
  <c r="CC90" i="14" s="1"/>
  <c r="CD90" i="14" s="1"/>
  <c r="CE90" i="14" s="1"/>
  <c r="CF90" i="14" s="1"/>
  <c r="CG90" i="14" s="1"/>
  <c r="CH90" i="14" s="1"/>
  <c r="CI90" i="14" s="1"/>
  <c r="CJ90" i="14" s="1"/>
  <c r="CK90" i="14" s="1"/>
  <c r="CL90" i="14" s="1"/>
  <c r="CM90" i="14" s="1"/>
  <c r="CN90" i="14" s="1"/>
  <c r="CO90" i="14" s="1"/>
  <c r="CP90" i="14" s="1"/>
  <c r="CQ90" i="14" s="1"/>
  <c r="CR90" i="14" s="1"/>
  <c r="CS90" i="14" s="1"/>
  <c r="CT90" i="14" s="1"/>
  <c r="CU90" i="14" s="1"/>
  <c r="CV90" i="14" s="1"/>
  <c r="CW90" i="14" s="1"/>
  <c r="BV50" i="6"/>
  <c r="BV51" i="6" s="1"/>
  <c r="BV52" i="6" s="1"/>
  <c r="BV54" i="6" s="1"/>
  <c r="BU61" i="6"/>
  <c r="BU63" i="6" s="1"/>
  <c r="BU58" i="6"/>
  <c r="BT63" i="6"/>
  <c r="BT64" i="6" s="1"/>
  <c r="BU53" i="6"/>
  <c r="BU49" i="6"/>
  <c r="BV53" i="6" l="1"/>
  <c r="BT67" i="6"/>
  <c r="BV61" i="6"/>
  <c r="BV68" i="6" s="1"/>
  <c r="BV49" i="6"/>
  <c r="BU64" i="6"/>
  <c r="BU67" i="6"/>
  <c r="BU70" i="6"/>
  <c r="BV58" i="6"/>
  <c r="BT70" i="6"/>
  <c r="BU68" i="6"/>
  <c r="BT20" i="14"/>
  <c r="BT91" i="14" s="1"/>
  <c r="BU91" i="14" s="1"/>
  <c r="BV91" i="14" s="1"/>
  <c r="BW91" i="14" s="1"/>
  <c r="BX91" i="14" s="1"/>
  <c r="BY91" i="14" s="1"/>
  <c r="BZ91" i="14" s="1"/>
  <c r="CA91" i="14" s="1"/>
  <c r="CB91" i="14" s="1"/>
  <c r="CC91" i="14" s="1"/>
  <c r="CD91" i="14" s="1"/>
  <c r="CE91" i="14" s="1"/>
  <c r="CF91" i="14" s="1"/>
  <c r="CG91" i="14" s="1"/>
  <c r="CH91" i="14" s="1"/>
  <c r="CI91" i="14" s="1"/>
  <c r="CJ91" i="14" s="1"/>
  <c r="CK91" i="14" s="1"/>
  <c r="CL91" i="14" s="1"/>
  <c r="CM91" i="14" s="1"/>
  <c r="CN91" i="14" s="1"/>
  <c r="CO91" i="14" s="1"/>
  <c r="CP91" i="14" s="1"/>
  <c r="CQ91" i="14" s="1"/>
  <c r="CR91" i="14" s="1"/>
  <c r="CS91" i="14" s="1"/>
  <c r="CT91" i="14" s="1"/>
  <c r="CU91" i="14" s="1"/>
  <c r="CV91" i="14" s="1"/>
  <c r="CW91" i="14" s="1"/>
  <c r="BU71" i="6"/>
  <c r="BW50" i="6"/>
  <c r="BW51" i="6" s="1"/>
  <c r="BV71" i="6"/>
  <c r="BU20" i="14" l="1"/>
  <c r="BU92" i="14" s="1"/>
  <c r="BV92" i="14" s="1"/>
  <c r="BW92" i="14" s="1"/>
  <c r="BX92" i="14" s="1"/>
  <c r="BY92" i="14" s="1"/>
  <c r="BZ92" i="14" s="1"/>
  <c r="CA92" i="14" s="1"/>
  <c r="CB92" i="14" s="1"/>
  <c r="CC92" i="14" s="1"/>
  <c r="CD92" i="14" s="1"/>
  <c r="CE92" i="14" s="1"/>
  <c r="CF92" i="14" s="1"/>
  <c r="CG92" i="14" s="1"/>
  <c r="CH92" i="14" s="1"/>
  <c r="CI92" i="14" s="1"/>
  <c r="CJ92" i="14" s="1"/>
  <c r="CK92" i="14" s="1"/>
  <c r="CL92" i="14" s="1"/>
  <c r="CM92" i="14" s="1"/>
  <c r="CN92" i="14" s="1"/>
  <c r="CO92" i="14" s="1"/>
  <c r="CP92" i="14" s="1"/>
  <c r="CQ92" i="14" s="1"/>
  <c r="CR92" i="14" s="1"/>
  <c r="CS92" i="14" s="1"/>
  <c r="CT92" i="14" s="1"/>
  <c r="CU92" i="14" s="1"/>
  <c r="CV92" i="14" s="1"/>
  <c r="CW92" i="14" s="1"/>
  <c r="BW58" i="6"/>
  <c r="BW52" i="6"/>
  <c r="BW54" i="6" s="1"/>
  <c r="BW53" i="6"/>
  <c r="BX50" i="6"/>
  <c r="BX51" i="6" s="1"/>
  <c r="BW49" i="6"/>
  <c r="BX49" i="6" l="1"/>
  <c r="BX52" i="6"/>
  <c r="BX54" i="6" s="1"/>
  <c r="BX53" i="6"/>
  <c r="BY50" i="6"/>
  <c r="BY51" i="6" s="1"/>
  <c r="BX58" i="6"/>
  <c r="BW61" i="6"/>
  <c r="BV62" i="6"/>
  <c r="BV63" i="6" s="1"/>
  <c r="BV70" i="6" s="1"/>
  <c r="BX61" i="6" l="1"/>
  <c r="BX63" i="6" s="1"/>
  <c r="BY53" i="6"/>
  <c r="BY52" i="6"/>
  <c r="BY54" i="6" s="1"/>
  <c r="BY58" i="6"/>
  <c r="BW63" i="6"/>
  <c r="BV20" i="14"/>
  <c r="BV93" i="14" s="1"/>
  <c r="BW93" i="14" s="1"/>
  <c r="BX93" i="14" s="1"/>
  <c r="BY93" i="14" s="1"/>
  <c r="BZ93" i="14" s="1"/>
  <c r="CA93" i="14" s="1"/>
  <c r="CB93" i="14" s="1"/>
  <c r="CC93" i="14" s="1"/>
  <c r="CD93" i="14" s="1"/>
  <c r="CE93" i="14" s="1"/>
  <c r="CF93" i="14" s="1"/>
  <c r="CG93" i="14" s="1"/>
  <c r="CH93" i="14" s="1"/>
  <c r="CI93" i="14" s="1"/>
  <c r="CJ93" i="14" s="1"/>
  <c r="CK93" i="14" s="1"/>
  <c r="CL93" i="14" s="1"/>
  <c r="CM93" i="14" s="1"/>
  <c r="CN93" i="14" s="1"/>
  <c r="CO93" i="14" s="1"/>
  <c r="CP93" i="14" s="1"/>
  <c r="CQ93" i="14" s="1"/>
  <c r="CR93" i="14" s="1"/>
  <c r="CS93" i="14" s="1"/>
  <c r="CT93" i="14" s="1"/>
  <c r="CU93" i="14" s="1"/>
  <c r="CV93" i="14" s="1"/>
  <c r="CW93" i="14" s="1"/>
  <c r="BW68" i="6"/>
  <c r="BW71" i="6"/>
  <c r="BZ50" i="6"/>
  <c r="BZ51" i="6" s="1"/>
  <c r="BY49" i="6"/>
  <c r="BV67" i="6"/>
  <c r="BV64" i="6"/>
  <c r="BX68" i="6" l="1"/>
  <c r="BW20" i="14"/>
  <c r="BW94" i="14" s="1"/>
  <c r="BX94" i="14" s="1"/>
  <c r="BY94" i="14" s="1"/>
  <c r="BZ94" i="14" s="1"/>
  <c r="CA94" i="14" s="1"/>
  <c r="CB94" i="14" s="1"/>
  <c r="CC94" i="14" s="1"/>
  <c r="CD94" i="14" s="1"/>
  <c r="CE94" i="14" s="1"/>
  <c r="CF94" i="14" s="1"/>
  <c r="CG94" i="14" s="1"/>
  <c r="CH94" i="14" s="1"/>
  <c r="CI94" i="14" s="1"/>
  <c r="CJ94" i="14" s="1"/>
  <c r="CK94" i="14" s="1"/>
  <c r="CL94" i="14" s="1"/>
  <c r="CM94" i="14" s="1"/>
  <c r="CN94" i="14" s="1"/>
  <c r="CO94" i="14" s="1"/>
  <c r="CP94" i="14" s="1"/>
  <c r="CQ94" i="14" s="1"/>
  <c r="CR94" i="14" s="1"/>
  <c r="CS94" i="14" s="1"/>
  <c r="CT94" i="14" s="1"/>
  <c r="CU94" i="14" s="1"/>
  <c r="CV94" i="14" s="1"/>
  <c r="CW94" i="14" s="1"/>
  <c r="BW64" i="6"/>
  <c r="BX64" i="6" s="1"/>
  <c r="BX71" i="6"/>
  <c r="BY61" i="6"/>
  <c r="BY71" i="6" s="1"/>
  <c r="BZ49" i="6"/>
  <c r="CA50" i="6"/>
  <c r="CA51" i="6" s="1"/>
  <c r="CA52" i="6" s="1"/>
  <c r="BZ53" i="6"/>
  <c r="BZ52" i="6"/>
  <c r="BX70" i="6"/>
  <c r="BX67" i="6"/>
  <c r="BZ58" i="6"/>
  <c r="BW70" i="6"/>
  <c r="BW67" i="6"/>
  <c r="CA54" i="6" l="1"/>
  <c r="BX20" i="14"/>
  <c r="BX95" i="14" s="1"/>
  <c r="BY95" i="14" s="1"/>
  <c r="BZ95" i="14" s="1"/>
  <c r="CA95" i="14" s="1"/>
  <c r="CB95" i="14" s="1"/>
  <c r="CC95" i="14" s="1"/>
  <c r="CD95" i="14" s="1"/>
  <c r="CE95" i="14" s="1"/>
  <c r="CF95" i="14" s="1"/>
  <c r="CG95" i="14" s="1"/>
  <c r="CH95" i="14" s="1"/>
  <c r="CI95" i="14" s="1"/>
  <c r="CJ95" i="14" s="1"/>
  <c r="CK95" i="14" s="1"/>
  <c r="CL95" i="14" s="1"/>
  <c r="CM95" i="14" s="1"/>
  <c r="CN95" i="14" s="1"/>
  <c r="CO95" i="14" s="1"/>
  <c r="CP95" i="14" s="1"/>
  <c r="CQ95" i="14" s="1"/>
  <c r="CR95" i="14" s="1"/>
  <c r="CS95" i="14" s="1"/>
  <c r="CT95" i="14" s="1"/>
  <c r="CU95" i="14" s="1"/>
  <c r="CV95" i="14" s="1"/>
  <c r="CW95" i="14" s="1"/>
  <c r="BY68" i="6"/>
  <c r="BY63" i="6"/>
  <c r="CA61" i="6"/>
  <c r="BZ54" i="6"/>
  <c r="BZ61" i="6"/>
  <c r="CA53" i="6"/>
  <c r="CB50" i="6"/>
  <c r="CB51" i="6" s="1"/>
  <c r="CB52" i="6" s="1"/>
  <c r="CB54" i="6" s="1"/>
  <c r="CA58" i="6"/>
  <c r="CA49" i="6"/>
  <c r="BY67" i="6" l="1"/>
  <c r="BY70" i="6"/>
  <c r="BY64" i="6"/>
  <c r="CB58" i="6"/>
  <c r="CB53" i="6"/>
  <c r="BZ63" i="6"/>
  <c r="BZ71" i="6"/>
  <c r="BY20" i="14"/>
  <c r="BY96" i="14" s="1"/>
  <c r="BZ96" i="14" s="1"/>
  <c r="CA96" i="14" s="1"/>
  <c r="CB96" i="14" s="1"/>
  <c r="CC96" i="14" s="1"/>
  <c r="CD96" i="14" s="1"/>
  <c r="CE96" i="14" s="1"/>
  <c r="CF96" i="14" s="1"/>
  <c r="CG96" i="14" s="1"/>
  <c r="CH96" i="14" s="1"/>
  <c r="CI96" i="14" s="1"/>
  <c r="CJ96" i="14" s="1"/>
  <c r="CK96" i="14" s="1"/>
  <c r="CL96" i="14" s="1"/>
  <c r="CM96" i="14" s="1"/>
  <c r="CN96" i="14" s="1"/>
  <c r="CO96" i="14" s="1"/>
  <c r="CP96" i="14" s="1"/>
  <c r="CQ96" i="14" s="1"/>
  <c r="CR96" i="14" s="1"/>
  <c r="CS96" i="14" s="1"/>
  <c r="CT96" i="14" s="1"/>
  <c r="CU96" i="14" s="1"/>
  <c r="CV96" i="14" s="1"/>
  <c r="CW96" i="14" s="1"/>
  <c r="BZ68" i="6"/>
  <c r="CC50" i="6"/>
  <c r="CC51" i="6" s="1"/>
  <c r="CC52" i="6" s="1"/>
  <c r="CC54" i="6" s="1"/>
  <c r="CB61" i="6"/>
  <c r="CA20" i="14" s="1"/>
  <c r="CA98" i="14" s="1"/>
  <c r="CB98" i="14" s="1"/>
  <c r="CC98" i="14" s="1"/>
  <c r="CD98" i="14" s="1"/>
  <c r="CE98" i="14" s="1"/>
  <c r="CF98" i="14" s="1"/>
  <c r="CG98" i="14" s="1"/>
  <c r="CH98" i="14" s="1"/>
  <c r="CI98" i="14" s="1"/>
  <c r="CJ98" i="14" s="1"/>
  <c r="CK98" i="14" s="1"/>
  <c r="CL98" i="14" s="1"/>
  <c r="CM98" i="14" s="1"/>
  <c r="CN98" i="14" s="1"/>
  <c r="CO98" i="14" s="1"/>
  <c r="CP98" i="14" s="1"/>
  <c r="CQ98" i="14" s="1"/>
  <c r="CR98" i="14" s="1"/>
  <c r="CS98" i="14" s="1"/>
  <c r="CT98" i="14" s="1"/>
  <c r="CU98" i="14" s="1"/>
  <c r="CV98" i="14" s="1"/>
  <c r="CW98" i="14" s="1"/>
  <c r="BZ20" i="14"/>
  <c r="BZ97" i="14" s="1"/>
  <c r="CA97" i="14" s="1"/>
  <c r="CB97" i="14" s="1"/>
  <c r="CC97" i="14" s="1"/>
  <c r="CD97" i="14" s="1"/>
  <c r="CE97" i="14" s="1"/>
  <c r="CF97" i="14" s="1"/>
  <c r="CG97" i="14" s="1"/>
  <c r="CH97" i="14" s="1"/>
  <c r="CI97" i="14" s="1"/>
  <c r="CJ97" i="14" s="1"/>
  <c r="CK97" i="14" s="1"/>
  <c r="CL97" i="14" s="1"/>
  <c r="CM97" i="14" s="1"/>
  <c r="CN97" i="14" s="1"/>
  <c r="CO97" i="14" s="1"/>
  <c r="CP97" i="14" s="1"/>
  <c r="CQ97" i="14" s="1"/>
  <c r="CR97" i="14" s="1"/>
  <c r="CS97" i="14" s="1"/>
  <c r="CT97" i="14" s="1"/>
  <c r="CU97" i="14" s="1"/>
  <c r="CV97" i="14" s="1"/>
  <c r="CW97" i="14" s="1"/>
  <c r="CA71" i="6"/>
  <c r="CA68" i="6"/>
  <c r="CA63" i="6"/>
  <c r="CB49" i="6"/>
  <c r="CB68" i="6" l="1"/>
  <c r="CB71" i="6"/>
  <c r="CC61" i="6"/>
  <c r="CC63" i="6" s="1"/>
  <c r="CC70" i="6" s="1"/>
  <c r="CC49" i="6"/>
  <c r="CB62" i="6"/>
  <c r="CB63" i="6" s="1"/>
  <c r="CB70" i="6" s="1"/>
  <c r="CC68" i="6"/>
  <c r="CD50" i="6"/>
  <c r="BZ70" i="6"/>
  <c r="BZ67" i="6"/>
  <c r="BZ64" i="6"/>
  <c r="CA64" i="6" s="1"/>
  <c r="CA70" i="6"/>
  <c r="CA67" i="6"/>
  <c r="CC53" i="6"/>
  <c r="CB20" i="14"/>
  <c r="CB99" i="14" s="1"/>
  <c r="CC99" i="14" s="1"/>
  <c r="CD99" i="14" s="1"/>
  <c r="CE99" i="14" s="1"/>
  <c r="CF99" i="14" s="1"/>
  <c r="CG99" i="14" s="1"/>
  <c r="CH99" i="14" s="1"/>
  <c r="CI99" i="14" s="1"/>
  <c r="CJ99" i="14" s="1"/>
  <c r="CK99" i="14" s="1"/>
  <c r="CL99" i="14" s="1"/>
  <c r="CM99" i="14" s="1"/>
  <c r="CN99" i="14" s="1"/>
  <c r="CO99" i="14" s="1"/>
  <c r="CP99" i="14" s="1"/>
  <c r="CQ99" i="14" s="1"/>
  <c r="CR99" i="14" s="1"/>
  <c r="CS99" i="14" s="1"/>
  <c r="CT99" i="14" s="1"/>
  <c r="CU99" i="14" s="1"/>
  <c r="CV99" i="14" s="1"/>
  <c r="CW99" i="14" s="1"/>
  <c r="CC67" i="6"/>
  <c r="CC58" i="6"/>
  <c r="CC71" i="6" l="1"/>
  <c r="CB67" i="6"/>
  <c r="CB64" i="6"/>
  <c r="CC64" i="6" s="1"/>
  <c r="CD58" i="6"/>
  <c r="CE50" i="6"/>
  <c r="CE51" i="6" s="1"/>
  <c r="CE52" i="6" s="1"/>
  <c r="CD51" i="6"/>
  <c r="CD53" i="6" s="1"/>
  <c r="CD49" i="6"/>
  <c r="CE53" i="6" l="1"/>
  <c r="CE49" i="6"/>
  <c r="CD52" i="6"/>
  <c r="CD54" i="6" s="1"/>
  <c r="CF50" i="6"/>
  <c r="CF51" i="6" s="1"/>
  <c r="CF52" i="6" s="1"/>
  <c r="CF54" i="6" s="1"/>
  <c r="CE61" i="6"/>
  <c r="CE63" i="6" s="1"/>
  <c r="CE58" i="6"/>
  <c r="CE68" i="6" l="1"/>
  <c r="CE54" i="6"/>
  <c r="CD61" i="6"/>
  <c r="CD63" i="6" s="1"/>
  <c r="CE71" i="6"/>
  <c r="CG50" i="6"/>
  <c r="CG51" i="6" s="1"/>
  <c r="CG52" i="6" s="1"/>
  <c r="CG54" i="6" s="1"/>
  <c r="CD20" i="14"/>
  <c r="CD101" i="14" s="1"/>
  <c r="CE101" i="14" s="1"/>
  <c r="CF101" i="14" s="1"/>
  <c r="CG101" i="14" s="1"/>
  <c r="CH101" i="14" s="1"/>
  <c r="CI101" i="14" s="1"/>
  <c r="CJ101" i="14" s="1"/>
  <c r="CK101" i="14" s="1"/>
  <c r="CL101" i="14" s="1"/>
  <c r="CM101" i="14" s="1"/>
  <c r="CN101" i="14" s="1"/>
  <c r="CO101" i="14" s="1"/>
  <c r="CP101" i="14" s="1"/>
  <c r="CQ101" i="14" s="1"/>
  <c r="CR101" i="14" s="1"/>
  <c r="CS101" i="14" s="1"/>
  <c r="CT101" i="14" s="1"/>
  <c r="CU101" i="14" s="1"/>
  <c r="CV101" i="14" s="1"/>
  <c r="CW101" i="14" s="1"/>
  <c r="CC20" i="14"/>
  <c r="CC100" i="14" s="1"/>
  <c r="CD100" i="14" s="1"/>
  <c r="CE100" i="14" s="1"/>
  <c r="CF100" i="14" s="1"/>
  <c r="CG100" i="14" s="1"/>
  <c r="CH100" i="14" s="1"/>
  <c r="CI100" i="14" s="1"/>
  <c r="CJ100" i="14" s="1"/>
  <c r="CK100" i="14" s="1"/>
  <c r="CL100" i="14" s="1"/>
  <c r="CM100" i="14" s="1"/>
  <c r="CN100" i="14" s="1"/>
  <c r="CO100" i="14" s="1"/>
  <c r="CP100" i="14" s="1"/>
  <c r="CQ100" i="14" s="1"/>
  <c r="CR100" i="14" s="1"/>
  <c r="CS100" i="14" s="1"/>
  <c r="CT100" i="14" s="1"/>
  <c r="CU100" i="14" s="1"/>
  <c r="CV100" i="14" s="1"/>
  <c r="CW100" i="14" s="1"/>
  <c r="CD68" i="6"/>
  <c r="CF61" i="6"/>
  <c r="CF71" i="6" s="1"/>
  <c r="CF49" i="6"/>
  <c r="CF58" i="6"/>
  <c r="CF53" i="6"/>
  <c r="CE70" i="6"/>
  <c r="CE67" i="6"/>
  <c r="CF68" i="6" l="1"/>
  <c r="CF63" i="6"/>
  <c r="CF67" i="6" s="1"/>
  <c r="CE20" i="14"/>
  <c r="CE102" i="14" s="1"/>
  <c r="CF102" i="14" s="1"/>
  <c r="CG102" i="14" s="1"/>
  <c r="CH102" i="14" s="1"/>
  <c r="CI102" i="14" s="1"/>
  <c r="CJ102" i="14" s="1"/>
  <c r="CK102" i="14" s="1"/>
  <c r="CL102" i="14" s="1"/>
  <c r="CM102" i="14" s="1"/>
  <c r="CN102" i="14" s="1"/>
  <c r="CO102" i="14" s="1"/>
  <c r="CP102" i="14" s="1"/>
  <c r="CQ102" i="14" s="1"/>
  <c r="CR102" i="14" s="1"/>
  <c r="CS102" i="14" s="1"/>
  <c r="CT102" i="14" s="1"/>
  <c r="CU102" i="14" s="1"/>
  <c r="CV102" i="14" s="1"/>
  <c r="CW102" i="14" s="1"/>
  <c r="CD71" i="6"/>
  <c r="CG61" i="6"/>
  <c r="CG71" i="6" s="1"/>
  <c r="CG53" i="6"/>
  <c r="CD64" i="6"/>
  <c r="CE64" i="6" s="1"/>
  <c r="CD67" i="6"/>
  <c r="CD70" i="6"/>
  <c r="CG58" i="6"/>
  <c r="CG49" i="6"/>
  <c r="CH50" i="6"/>
  <c r="CH51" i="6" s="1"/>
  <c r="CG68" i="6"/>
  <c r="CF70" i="6" l="1"/>
  <c r="CF64" i="6"/>
  <c r="CG63" i="6"/>
  <c r="CG67" i="6" s="1"/>
  <c r="CF20" i="14"/>
  <c r="CF103" i="14" s="1"/>
  <c r="CG103" i="14" s="1"/>
  <c r="CH103" i="14" s="1"/>
  <c r="CI103" i="14" s="1"/>
  <c r="CJ103" i="14" s="1"/>
  <c r="CK103" i="14" s="1"/>
  <c r="CL103" i="14" s="1"/>
  <c r="CM103" i="14" s="1"/>
  <c r="CN103" i="14" s="1"/>
  <c r="CO103" i="14" s="1"/>
  <c r="CP103" i="14" s="1"/>
  <c r="CQ103" i="14" s="1"/>
  <c r="CR103" i="14" s="1"/>
  <c r="CS103" i="14" s="1"/>
  <c r="CT103" i="14" s="1"/>
  <c r="CU103" i="14" s="1"/>
  <c r="CV103" i="14" s="1"/>
  <c r="CW103" i="14" s="1"/>
  <c r="CI50" i="6"/>
  <c r="CI51" i="6" s="1"/>
  <c r="CI52" i="6" s="1"/>
  <c r="CI54" i="6" s="1"/>
  <c r="CH52" i="6"/>
  <c r="CH54" i="6" s="1"/>
  <c r="CH53" i="6"/>
  <c r="CH49" i="6"/>
  <c r="CH58" i="6"/>
  <c r="CG64" i="6" l="1"/>
  <c r="CG70" i="6"/>
  <c r="CH61" i="6"/>
  <c r="CG20" i="14" s="1"/>
  <c r="CG104" i="14" s="1"/>
  <c r="CI61" i="6"/>
  <c r="CI63" i="6" s="1"/>
  <c r="CI70" i="6" s="1"/>
  <c r="CI58" i="6"/>
  <c r="CH68" i="6"/>
  <c r="CI49" i="6"/>
  <c r="CI68" i="6"/>
  <c r="CI53" i="6"/>
  <c r="CJ50" i="6"/>
  <c r="CI67" i="6" l="1"/>
  <c r="CH104" i="14"/>
  <c r="CI104" i="14" s="1"/>
  <c r="CJ104" i="14" s="1"/>
  <c r="CK104" i="14" s="1"/>
  <c r="CL104" i="14" s="1"/>
  <c r="CM104" i="14" s="1"/>
  <c r="CN104" i="14" s="1"/>
  <c r="CO104" i="14" s="1"/>
  <c r="CP104" i="14" s="1"/>
  <c r="CQ104" i="14" s="1"/>
  <c r="CR104" i="14" s="1"/>
  <c r="CS104" i="14" s="1"/>
  <c r="CT104" i="14" s="1"/>
  <c r="CU104" i="14" s="1"/>
  <c r="CV104" i="14" s="1"/>
  <c r="CW104" i="14" s="1"/>
  <c r="CH62" i="6"/>
  <c r="CH63" i="6" s="1"/>
  <c r="CH64" i="6" s="1"/>
  <c r="CI64" i="6" s="1"/>
  <c r="CH71" i="6"/>
  <c r="CI71" i="6"/>
  <c r="CH20" i="14"/>
  <c r="CH105" i="14" s="1"/>
  <c r="CI105" i="14" s="1"/>
  <c r="CJ105" i="14" s="1"/>
  <c r="CK105" i="14" s="1"/>
  <c r="CL105" i="14" s="1"/>
  <c r="CM105" i="14" s="1"/>
  <c r="CN105" i="14" s="1"/>
  <c r="CO105" i="14" s="1"/>
  <c r="CP105" i="14" s="1"/>
  <c r="CQ105" i="14" s="1"/>
  <c r="CR105" i="14" s="1"/>
  <c r="CS105" i="14" s="1"/>
  <c r="CT105" i="14" s="1"/>
  <c r="CU105" i="14" s="1"/>
  <c r="CV105" i="14" s="1"/>
  <c r="CW105" i="14" s="1"/>
  <c r="CJ51" i="6"/>
  <c r="CJ53" i="6" s="1"/>
  <c r="CJ58" i="6"/>
  <c r="CJ49" i="6"/>
  <c r="CK50" i="6"/>
  <c r="CK51" i="6" s="1"/>
  <c r="CK52" i="6" s="1"/>
  <c r="CH67" i="6" l="1"/>
  <c r="CH70" i="6"/>
  <c r="CL50" i="6"/>
  <c r="CL51" i="6" s="1"/>
  <c r="CL52" i="6" s="1"/>
  <c r="CK61" i="6"/>
  <c r="CK71" i="6" s="1"/>
  <c r="CK49" i="6"/>
  <c r="CK58" i="6"/>
  <c r="CK53" i="6"/>
  <c r="CJ52" i="6"/>
  <c r="CJ54" i="6" s="1"/>
  <c r="CK68" i="6"/>
  <c r="CL54" i="6" l="1"/>
  <c r="CJ20" i="14"/>
  <c r="CJ107" i="14" s="1"/>
  <c r="CK107" i="14" s="1"/>
  <c r="CL107" i="14" s="1"/>
  <c r="CM107" i="14" s="1"/>
  <c r="CN107" i="14" s="1"/>
  <c r="CO107" i="14" s="1"/>
  <c r="CP107" i="14" s="1"/>
  <c r="CQ107" i="14" s="1"/>
  <c r="CR107" i="14" s="1"/>
  <c r="CS107" i="14" s="1"/>
  <c r="CT107" i="14" s="1"/>
  <c r="CU107" i="14" s="1"/>
  <c r="CV107" i="14" s="1"/>
  <c r="CW107" i="14" s="1"/>
  <c r="CK63" i="6"/>
  <c r="CK67" i="6" s="1"/>
  <c r="CJ61" i="6"/>
  <c r="CJ63" i="6" s="1"/>
  <c r="CL61" i="6"/>
  <c r="CL71" i="6" s="1"/>
  <c r="CL53" i="6"/>
  <c r="CL49" i="6"/>
  <c r="CL58" i="6"/>
  <c r="CM50" i="6"/>
  <c r="CM51" i="6" s="1"/>
  <c r="CM52" i="6" s="1"/>
  <c r="CM54" i="6" s="1"/>
  <c r="CJ68" i="6"/>
  <c r="CK54" i="6"/>
  <c r="CL68" i="6" l="1"/>
  <c r="CK20" i="14"/>
  <c r="CK108" i="14" s="1"/>
  <c r="CL108" i="14" s="1"/>
  <c r="CM108" i="14" s="1"/>
  <c r="CN108" i="14" s="1"/>
  <c r="CO108" i="14" s="1"/>
  <c r="CP108" i="14" s="1"/>
  <c r="CQ108" i="14" s="1"/>
  <c r="CR108" i="14" s="1"/>
  <c r="CS108" i="14" s="1"/>
  <c r="CT108" i="14" s="1"/>
  <c r="CU108" i="14" s="1"/>
  <c r="CV108" i="14" s="1"/>
  <c r="CW108" i="14" s="1"/>
  <c r="CL63" i="6"/>
  <c r="CK70" i="6"/>
  <c r="CI20" i="14"/>
  <c r="CI106" i="14" s="1"/>
  <c r="CJ106" i="14" s="1"/>
  <c r="CK106" i="14" s="1"/>
  <c r="CL106" i="14" s="1"/>
  <c r="CM106" i="14" s="1"/>
  <c r="CN106" i="14" s="1"/>
  <c r="CO106" i="14" s="1"/>
  <c r="CP106" i="14" s="1"/>
  <c r="CQ106" i="14" s="1"/>
  <c r="CR106" i="14" s="1"/>
  <c r="CS106" i="14" s="1"/>
  <c r="CT106" i="14" s="1"/>
  <c r="CU106" i="14" s="1"/>
  <c r="CV106" i="14" s="1"/>
  <c r="CW106" i="14" s="1"/>
  <c r="CJ71" i="6"/>
  <c r="CJ70" i="6"/>
  <c r="CJ67" i="6"/>
  <c r="CJ64" i="6"/>
  <c r="CK64" i="6" s="1"/>
  <c r="CM58" i="6"/>
  <c r="CM61" i="6"/>
  <c r="CM71" i="6" s="1"/>
  <c r="CM49" i="6"/>
  <c r="CN50" i="6"/>
  <c r="CN51" i="6" s="1"/>
  <c r="CN52" i="6" s="1"/>
  <c r="CN54" i="6" s="1"/>
  <c r="CM53" i="6"/>
  <c r="CL67" i="6"/>
  <c r="CL70" i="6"/>
  <c r="CM68" i="6" l="1"/>
  <c r="CL64" i="6"/>
  <c r="CM63" i="6"/>
  <c r="CL20" i="14"/>
  <c r="CL109" i="14" s="1"/>
  <c r="CM109" i="14" s="1"/>
  <c r="CN109" i="14" s="1"/>
  <c r="CO109" i="14" s="1"/>
  <c r="CP109" i="14" s="1"/>
  <c r="CQ109" i="14" s="1"/>
  <c r="CR109" i="14" s="1"/>
  <c r="CS109" i="14" s="1"/>
  <c r="CT109" i="14" s="1"/>
  <c r="CU109" i="14" s="1"/>
  <c r="CV109" i="14" s="1"/>
  <c r="CW109" i="14" s="1"/>
  <c r="CO50" i="6"/>
  <c r="CO51" i="6" s="1"/>
  <c r="CO52" i="6" s="1"/>
  <c r="CO54" i="6" s="1"/>
  <c r="CN49" i="6"/>
  <c r="CN58" i="6"/>
  <c r="CN61" i="6"/>
  <c r="CN53" i="6"/>
  <c r="CM64" i="6" l="1"/>
  <c r="CM67" i="6"/>
  <c r="CM70" i="6"/>
  <c r="CN71" i="6"/>
  <c r="CN68" i="6"/>
  <c r="CM20" i="14"/>
  <c r="CM110" i="14" s="1"/>
  <c r="CN110" i="14" s="1"/>
  <c r="CO110" i="14" s="1"/>
  <c r="CP110" i="14" s="1"/>
  <c r="CQ110" i="14" s="1"/>
  <c r="CR110" i="14" s="1"/>
  <c r="CS110" i="14" s="1"/>
  <c r="CT110" i="14" s="1"/>
  <c r="CU110" i="14" s="1"/>
  <c r="CV110" i="14" s="1"/>
  <c r="CW110" i="14" s="1"/>
  <c r="CO58" i="6"/>
  <c r="CO61" i="6"/>
  <c r="CO71" i="6" s="1"/>
  <c r="CO49" i="6"/>
  <c r="CO53" i="6"/>
  <c r="CP50" i="6"/>
  <c r="CP51" i="6" s="1"/>
  <c r="CP52" i="6" s="1"/>
  <c r="CP54" i="6" s="1"/>
  <c r="CN62" i="6" l="1"/>
  <c r="CN63" i="6" s="1"/>
  <c r="CN64" i="6" s="1"/>
  <c r="CO68" i="6"/>
  <c r="CN20" i="14"/>
  <c r="CN111" i="14" s="1"/>
  <c r="CO111" i="14" s="1"/>
  <c r="CP111" i="14" s="1"/>
  <c r="CQ111" i="14" s="1"/>
  <c r="CR111" i="14" s="1"/>
  <c r="CS111" i="14" s="1"/>
  <c r="CT111" i="14" s="1"/>
  <c r="CU111" i="14" s="1"/>
  <c r="CV111" i="14" s="1"/>
  <c r="CW111" i="14" s="1"/>
  <c r="CP53" i="6"/>
  <c r="CO63" i="6"/>
  <c r="CO67" i="6" s="1"/>
  <c r="CP58" i="6"/>
  <c r="CQ50" i="6"/>
  <c r="CQ51" i="6" s="1"/>
  <c r="CQ52" i="6" s="1"/>
  <c r="CQ54" i="6" s="1"/>
  <c r="CP49" i="6"/>
  <c r="CP61" i="6"/>
  <c r="CN67" i="6" l="1"/>
  <c r="CO64" i="6"/>
  <c r="CN70" i="6"/>
  <c r="CO70" i="6"/>
  <c r="CQ49" i="6"/>
  <c r="CR50" i="6"/>
  <c r="CR51" i="6" s="1"/>
  <c r="CR52" i="6" s="1"/>
  <c r="CR54" i="6" s="1"/>
  <c r="CQ58" i="6"/>
  <c r="CP71" i="6"/>
  <c r="CO20" i="14"/>
  <c r="CO112" i="14" s="1"/>
  <c r="CP112" i="14" s="1"/>
  <c r="CQ112" i="14" s="1"/>
  <c r="CR112" i="14" s="1"/>
  <c r="CS112" i="14" s="1"/>
  <c r="CT112" i="14" s="1"/>
  <c r="CU112" i="14" s="1"/>
  <c r="CV112" i="14" s="1"/>
  <c r="CW112" i="14" s="1"/>
  <c r="CP68" i="6"/>
  <c r="CQ61" i="6"/>
  <c r="CQ71" i="6" s="1"/>
  <c r="CP63" i="6"/>
  <c r="CQ53" i="6"/>
  <c r="CQ68" i="6" l="1"/>
  <c r="CP20" i="14"/>
  <c r="CP113" i="14" s="1"/>
  <c r="CQ113" i="14" s="1"/>
  <c r="CR113" i="14" s="1"/>
  <c r="CS113" i="14" s="1"/>
  <c r="CT113" i="14" s="1"/>
  <c r="CU113" i="14" s="1"/>
  <c r="CV113" i="14" s="1"/>
  <c r="CW113" i="14" s="1"/>
  <c r="CQ63" i="6"/>
  <c r="CQ67" i="6" s="1"/>
  <c r="CR58" i="6"/>
  <c r="CR61" i="6"/>
  <c r="CR53" i="6"/>
  <c r="CS50" i="6"/>
  <c r="CS51" i="6" s="1"/>
  <c r="CS52" i="6" s="1"/>
  <c r="CS54" i="6" s="1"/>
  <c r="CP67" i="6"/>
  <c r="CP70" i="6"/>
  <c r="CR49" i="6"/>
  <c r="CP64" i="6"/>
  <c r="CQ64" i="6" l="1"/>
  <c r="CQ70" i="6"/>
  <c r="CS49" i="6"/>
  <c r="CT50" i="6"/>
  <c r="CT51" i="6" s="1"/>
  <c r="CT52" i="6" s="1"/>
  <c r="CT54" i="6" s="1"/>
  <c r="CS61" i="6"/>
  <c r="CR20" i="14" s="1"/>
  <c r="CR115" i="14" s="1"/>
  <c r="CS115" i="14" s="1"/>
  <c r="CT115" i="14" s="1"/>
  <c r="CU115" i="14" s="1"/>
  <c r="CV115" i="14" s="1"/>
  <c r="CW115" i="14" s="1"/>
  <c r="CS53" i="6"/>
  <c r="CR63" i="6"/>
  <c r="CR68" i="6"/>
  <c r="CR71" i="6"/>
  <c r="CQ20" i="14"/>
  <c r="CQ114" i="14" s="1"/>
  <c r="CR114" i="14" s="1"/>
  <c r="CS114" i="14" s="1"/>
  <c r="CT114" i="14" s="1"/>
  <c r="CU114" i="14" s="1"/>
  <c r="CV114" i="14" s="1"/>
  <c r="CW114" i="14" s="1"/>
  <c r="CS58" i="6"/>
  <c r="CS68" i="6" l="1"/>
  <c r="CS63" i="6"/>
  <c r="CS70" i="6" s="1"/>
  <c r="CR70" i="6"/>
  <c r="CR67" i="6"/>
  <c r="CT53" i="6"/>
  <c r="CS71" i="6"/>
  <c r="CT61" i="6"/>
  <c r="CT58" i="6"/>
  <c r="CU50" i="6"/>
  <c r="CU51" i="6" s="1"/>
  <c r="CU52" i="6" s="1"/>
  <c r="CU54" i="6" s="1"/>
  <c r="CR64" i="6"/>
  <c r="CT49" i="6"/>
  <c r="CS64" i="6" l="1"/>
  <c r="CS67" i="6"/>
  <c r="CU58" i="6"/>
  <c r="CV50" i="6"/>
  <c r="CV51" i="6" s="1"/>
  <c r="CV52" i="6" s="1"/>
  <c r="CV54" i="6" s="1"/>
  <c r="CT68" i="6"/>
  <c r="CS20" i="14"/>
  <c r="CT71" i="6"/>
  <c r="CU61" i="6"/>
  <c r="CU53" i="6"/>
  <c r="CU49" i="6"/>
  <c r="CS116" i="14" l="1"/>
  <c r="CT116" i="14" s="1"/>
  <c r="CU116" i="14" s="1"/>
  <c r="CV116" i="14" s="1"/>
  <c r="CW116" i="14" s="1"/>
  <c r="CU71" i="6"/>
  <c r="CU68" i="6"/>
  <c r="CT20" i="14"/>
  <c r="CT117" i="14" s="1"/>
  <c r="CU117" i="14" s="1"/>
  <c r="CV117" i="14" s="1"/>
  <c r="CW117" i="14" s="1"/>
  <c r="CV61" i="6"/>
  <c r="CU20" i="14" s="1"/>
  <c r="CU118" i="14" s="1"/>
  <c r="CV118" i="14" s="1"/>
  <c r="CW118" i="14" s="1"/>
  <c r="CW50" i="6"/>
  <c r="CW51" i="6" s="1"/>
  <c r="CW52" i="6" s="1"/>
  <c r="CW54" i="6" s="1"/>
  <c r="CV58" i="6"/>
  <c r="CV49" i="6"/>
  <c r="CV53" i="6"/>
  <c r="CU63" i="6"/>
  <c r="CT62" i="6" l="1"/>
  <c r="CT63" i="6" s="1"/>
  <c r="CT64" i="6" s="1"/>
  <c r="CU64" i="6" s="1"/>
  <c r="CV68" i="6"/>
  <c r="CV63" i="6"/>
  <c r="CV70" i="6" s="1"/>
  <c r="CV71" i="6"/>
  <c r="CW61" i="6"/>
  <c r="CU67" i="6"/>
  <c r="CU70" i="6"/>
  <c r="CW53" i="6"/>
  <c r="CW49" i="6"/>
  <c r="CW58" i="6"/>
  <c r="CT67" i="6" l="1"/>
  <c r="CT70" i="6"/>
  <c r="CV67" i="6"/>
  <c r="CV64" i="6"/>
  <c r="CW68" i="6"/>
  <c r="CW71" i="6"/>
  <c r="CV20" i="14"/>
  <c r="CV119" i="14" s="1"/>
  <c r="CW119" i="14" s="1"/>
  <c r="CW63" i="6"/>
  <c r="CW67" i="6" l="1"/>
  <c r="CW70" i="6"/>
  <c r="CW64" i="6"/>
  <c r="CX50" i="6"/>
  <c r="CX51" i="6" s="1"/>
  <c r="CX52" i="6" l="1"/>
  <c r="CX54" i="6" s="1"/>
  <c r="CX53" i="6"/>
  <c r="CX49" i="6"/>
  <c r="CX58" i="6"/>
  <c r="CX61" i="6" l="1"/>
  <c r="CW20" i="14" s="1"/>
  <c r="CW120" i="14" s="1"/>
  <c r="CX68" i="6"/>
  <c r="CX63" i="6" l="1"/>
  <c r="CX64" i="6" s="1"/>
  <c r="CX71" i="6"/>
  <c r="CX67" i="6" l="1"/>
  <c r="CX70" i="6"/>
</calcChain>
</file>

<file path=xl/sharedStrings.xml><?xml version="1.0" encoding="utf-8"?>
<sst xmlns="http://schemas.openxmlformats.org/spreadsheetml/2006/main" count="473" uniqueCount="330">
  <si>
    <t>Hoja de Cálculo de Monitoreo de Carbono del Protocolo Forestal para México  v3.0 </t>
  </si>
  <si>
    <t>Protocolo Forestal para México v3.0 (octubre de 2022)</t>
  </si>
  <si>
    <t>DESCRIPCION GENERAL </t>
  </si>
  <si>
    <t>Esta herramienta la proporciona la Reserva de Acción Climática para acompañar al Protocolo Forestal para México v3.0, para ayudar en la cuantificación de los cálculos de los FSR de Productos de Madera Aprovechada (HWP por sus siglas en inglés) y los cálculos de los CRT en general. Esta versión debe usarse para un Proyecto Forestal con un Área de Actividad. Para proyectos con múltiples Áreas de Actividad, comuníquese con la Reserva para solicitar una versión modificada para su proyecto.
Para cualquier duda, comentario o sugerencia relacionada con esta herramienta, favor de mandar un correo electrónico a policy@climateactionreserve.org.</t>
  </si>
  <si>
    <t>NAVEGACION</t>
  </si>
  <si>
    <t>Instrucciones</t>
  </si>
  <si>
    <t xml:space="preserve">Referirse a esta hoja de cálculo para obtener información relacionada con la versión de la herramienta y su uso </t>
  </si>
  <si>
    <t>Hoja De Calculo</t>
  </si>
  <si>
    <t>Ingresar la información del usuario para determinar la emisión de CRT para el periodo de reporte E</t>
  </si>
  <si>
    <t>Fondo de Aseguramiento</t>
  </si>
  <si>
    <t>Ingresar la información para calcular la contribución al fondo de aseguramiento. Se necesita copiar el resultado final y pegarlo en la fila 57 de la hoja de calculo para el periodo de reporte.</t>
  </si>
  <si>
    <t>Herramienta de Productos de Madera (HWP), Carbono de HWP en el Área de Actividad, y Línea de Base de Carbono de HWP</t>
  </si>
  <si>
    <t>Ingresar la información del usuario para determinar el cálculo de HWP para el periodo de reporte </t>
  </si>
  <si>
    <t>Hoja de Cálculo para el Reporte de Monitoreo Anual</t>
  </si>
  <si>
    <t xml:space="preserve">Información determinada por el Proponente de Proyecto </t>
  </si>
  <si>
    <t>Información determinada por el Proponente de Proyecto durante cada verificación</t>
  </si>
  <si>
    <t xml:space="preserve">Información que se calcula automáticamente </t>
  </si>
  <si>
    <t>Numero de Áreas de Actividad en el agregado o proyecto en total        (lo cual es mayor)</t>
  </si>
  <si>
    <t>*Solo incluir Áreas de Actividad que utilizan la metadologia del inventario del campo</t>
  </si>
  <si>
    <t>Años &gt;</t>
  </si>
  <si>
    <t>Notas</t>
  </si>
  <si>
    <t>Ecuación(es) Referencias (PFM)</t>
  </si>
  <si>
    <t>Referencia simbólica (PFM)</t>
  </si>
  <si>
    <t>Fecha de Inicio (mm/dd/aa)</t>
  </si>
  <si>
    <t xml:space="preserve">
Los proyectos tienen hasta dos años a partir de la Fecha de Inicio del proyecto para someter el Reporte de Proyecto. Si se incluye más de un Periodo de Reporte, los créditos se distribuirán cada año según la proporción de tiempo. El inventario reportado deberá ser proporcional al número de días de cada Periodo de Reporte. 
</t>
  </si>
  <si>
    <t>Fecha de Inicio del proyecto. Es la fecha cuando comienzan las actividades del proyecto, la cual no podrá ser mas de seis meses antes de la fecha  cuando se somete  el proyecto. (mm/dd/aa)</t>
  </si>
  <si>
    <t>Fecha de Inicio del Periodo de Reporte (mm/dd/aa)</t>
  </si>
  <si>
    <t>Fecha de Termino del Periodo de Reporte (mm/dd/aa)</t>
  </si>
  <si>
    <t>Ingresar el final del primer periodo de reporte, el cual puede ser entre 6 y 12 meses a partir de la fecha de inicio del proyecto. Después se calcula automáticamente sumando 12 meses para cada periodo de reporte. (mm/dd/aa)</t>
  </si>
  <si>
    <t>Fecha de Reporte  (mm/dd/aa)</t>
  </si>
  <si>
    <t>Ingresar la fecha de entrega del reporte de monitoreo y la hoja de calculo. (mm/dd/aa)</t>
  </si>
  <si>
    <t>Línea de Base  (CO2-e) por cada Área de Actividad</t>
  </si>
  <si>
    <t xml:space="preserve">Este es el carbono total reportado de todas las fuentes y sumideros de las Áreas de Actividades cuando se inicia el proyecto, se calcula automáticamente en CALCBOSK en el reporte de la línea de base. Al inventario inicial se le agregan las Área de Actividad nuevas que se añaden en periodos de reporte futuros. Si no se agregan Áreas de Actividad nuevas, no es necesario ingresar nuevos datos en periodos de reporte futuros. </t>
  </si>
  <si>
    <t xml:space="preserve">Al inventario inicial se le agregan las Área de Actividad nuevas que se añaden en periodos de reporte futuros. Si no se agregan Áreas de Actividad nuevas, no es necesario ingresar nuevos datos en periodos de reporte futuros. </t>
  </si>
  <si>
    <r>
      <t>Acervos de Carbono en Sito Muestreados (toneladas de CO</t>
    </r>
    <r>
      <rPr>
        <vertAlign val="subscript"/>
        <sz val="11"/>
        <color theme="1"/>
        <rFont val="Calibri"/>
        <family val="2"/>
        <scheme val="minor"/>
      </rPr>
      <t>2</t>
    </r>
    <r>
      <rPr>
        <sz val="11"/>
        <color theme="1"/>
        <rFont val="Calibri"/>
        <family val="2"/>
        <scheme val="minor"/>
      </rPr>
      <t xml:space="preserve">e) </t>
    </r>
  </si>
  <si>
    <t xml:space="preserve">Este es el carbono total en todas las fuentes reportadas en los Áreas de Actividades reportadas como el mejor estimado, independientemente de la confianza estadística. Se calcula automáticamente en CALCBOSK en el reporte de estimación "Crecer las parcelas hasta la fecha". </t>
  </si>
  <si>
    <r>
      <t xml:space="preserve"> AC</t>
    </r>
    <r>
      <rPr>
        <vertAlign val="subscript"/>
        <sz val="11"/>
        <color theme="1"/>
        <rFont val="Calibri"/>
        <family val="2"/>
        <scheme val="minor"/>
      </rPr>
      <t>onsite, y</t>
    </r>
  </si>
  <si>
    <t xml:space="preserve"> Incertidumbre de estimación en el año corriente</t>
  </si>
  <si>
    <t xml:space="preserve">El error de muestreo, calculado en un intervalo de confianza del 90%, se calcula automáticamente en CALCBOSK por el reporte de estimación "Crecer las parcelas hasta la fecha". El error de muestreo no puede ser mayor al 20%. </t>
  </si>
  <si>
    <t>B.4</t>
  </si>
  <si>
    <t>TSE</t>
  </si>
  <si>
    <t>Cálculo para la deducción por incertidumbre del proyecto</t>
  </si>
  <si>
    <t xml:space="preserve">La deducción de confianza se calcula automáticamente según el error de muestreo. </t>
  </si>
  <si>
    <r>
      <t>Acervos de Carbono en Sitio Muestreados (Ajustados por deducción de confianza) (toneladas de CO</t>
    </r>
    <r>
      <rPr>
        <vertAlign val="subscript"/>
        <sz val="11"/>
        <color theme="1"/>
        <rFont val="Calibri"/>
        <family val="2"/>
        <scheme val="minor"/>
      </rPr>
      <t>2</t>
    </r>
    <r>
      <rPr>
        <sz val="11"/>
        <color theme="1"/>
        <rFont val="Calibri"/>
        <family val="2"/>
        <scheme val="minor"/>
      </rPr>
      <t>e)</t>
    </r>
  </si>
  <si>
    <t xml:space="preserve">Acervos de carbono en sitio actuales ajustados usando la deducción de confianza. </t>
  </si>
  <si>
    <r>
      <t xml:space="preserve"> AC</t>
    </r>
    <r>
      <rPr>
        <vertAlign val="subscript"/>
        <sz val="11"/>
        <color theme="1"/>
        <rFont val="Calibri"/>
        <family val="2"/>
        <scheme val="minor"/>
      </rPr>
      <t xml:space="preserve">onsite, y </t>
    </r>
    <r>
      <rPr>
        <sz val="11"/>
        <color theme="1"/>
        <rFont val="Calibri"/>
        <family val="2"/>
        <scheme val="minor"/>
      </rPr>
      <t xml:space="preserve"> x (1-CD</t>
    </r>
    <r>
      <rPr>
        <vertAlign val="subscript"/>
        <sz val="11"/>
        <color theme="1"/>
        <rFont val="Calibri"/>
        <family val="2"/>
        <scheme val="minor"/>
      </rPr>
      <t>y</t>
    </r>
    <r>
      <rPr>
        <sz val="11"/>
        <color theme="1"/>
        <rFont val="Calibri"/>
        <family val="2"/>
        <scheme val="minor"/>
      </rPr>
      <t>)</t>
    </r>
  </si>
  <si>
    <t xml:space="preserve"> Acervos de Carbono en Sitio - Línea de Base (toneladas CO2e) </t>
  </si>
  <si>
    <t xml:space="preserve">Estimación de la línea de base de acervos de carbono en sitio que no son afectados por la deducción de confianza. Los acervos de carbono de la línea de base se determinan del inventario inicial y se modelan siguiendo los lineamientos del PFM. </t>
  </si>
  <si>
    <r>
      <t>BC</t>
    </r>
    <r>
      <rPr>
        <vertAlign val="subscript"/>
        <sz val="11"/>
        <color theme="1"/>
        <rFont val="Calibri"/>
        <family val="2"/>
        <scheme val="minor"/>
      </rPr>
      <t>onsite, y</t>
    </r>
  </si>
  <si>
    <r>
      <t>Remociones de GEI de Acervos de Carbono en Sitio Cuantificadas Verificados (toneladas CO</t>
    </r>
    <r>
      <rPr>
        <vertAlign val="subscript"/>
        <sz val="11"/>
        <color theme="1"/>
        <rFont val="Calibri"/>
        <family val="2"/>
        <scheme val="minor"/>
      </rPr>
      <t>2</t>
    </r>
    <r>
      <rPr>
        <sz val="11"/>
        <color theme="1"/>
        <rFont val="Calibri"/>
        <family val="2"/>
        <scheme val="minor"/>
      </rPr>
      <t>e)</t>
    </r>
  </si>
  <si>
    <t xml:space="preserve">La diferencia entre los acervos de carbono actuales y la línea de base. </t>
  </si>
  <si>
    <r>
      <t>Δ AC</t>
    </r>
    <r>
      <rPr>
        <vertAlign val="subscript"/>
        <sz val="11"/>
        <color theme="1"/>
        <rFont val="Calibri"/>
        <family val="2"/>
        <scheme val="minor"/>
      </rPr>
      <t>onsite</t>
    </r>
    <r>
      <rPr>
        <sz val="11"/>
        <color theme="1"/>
        <rFont val="Calibri"/>
        <family val="2"/>
        <scheme val="minor"/>
      </rPr>
      <t xml:space="preserve">  -  Δ BC</t>
    </r>
    <r>
      <rPr>
        <vertAlign val="subscript"/>
        <sz val="11"/>
        <color theme="1"/>
        <rFont val="Calibri"/>
        <family val="2"/>
        <scheme val="minor"/>
      </rPr>
      <t>onsite</t>
    </r>
    <r>
      <rPr>
        <sz val="11"/>
        <color theme="1"/>
        <rFont val="Calibri"/>
        <family val="2"/>
        <scheme val="minor"/>
      </rPr>
      <t xml:space="preserve">                           </t>
    </r>
  </si>
  <si>
    <t xml:space="preserve">Remociones de GEI de Acervos de Carbono en Sitio Verificados Anuales (toneladas CO2e) </t>
  </si>
  <si>
    <t xml:space="preserve">La diferencia entre el incremento en los acervos de carbono actual y la línea de base, o la diferencia entre los acervos de carbono actual y del periodo de reporte anterior. Puede ser negativo, lo que indica que ha sucedido una reversión (si hubo créditos emitidos en años previos). Si no se han emitido créditos en años previos, entonces las cantidades negativas se suman a una cuenta negativa. </t>
  </si>
  <si>
    <t>Efectos Secundarios</t>
  </si>
  <si>
    <t>Carbono Actual en Árboles Aprovechados para Productos de Madera del Área de Actividad (toneladas CO2e)</t>
  </si>
  <si>
    <t>Basado en el carbono real de los acervos de carbono vivo en pie aprovechado para cada Periodo de Reporte, calculado para cada Periodo de Reporte dela pestaña 'Área de Actividad HWP C'. El valor debe copiarse y pegarse directamente desde la pestaña 'Área de Actividad HWP C'.</t>
  </si>
  <si>
    <r>
      <t>AC</t>
    </r>
    <r>
      <rPr>
        <vertAlign val="subscript"/>
        <sz val="12"/>
        <rFont val="Arial"/>
        <family val="2"/>
      </rPr>
      <t>hv, y</t>
    </r>
  </si>
  <si>
    <t>Línea de base del Carbono en Árboles Aprovechados para Productos de Madera del Área de Actividad (toneladas CO2e)</t>
  </si>
  <si>
    <t>Basado en el carbono real de los acervos de carbono vivo acumulado en cada Periodo de Reporte en la Línea de Base, como se calcula en la pestaña 'Línea de base HWP C'</t>
  </si>
  <si>
    <r>
      <t>BC</t>
    </r>
    <r>
      <rPr>
        <vertAlign val="subscript"/>
        <sz val="12"/>
        <rFont val="Arial"/>
        <family val="2"/>
      </rPr>
      <t>hv, y</t>
    </r>
  </si>
  <si>
    <t>Diferencia Anual entre el Carbono Actual y la Línea de Base para Árboles Aprovechados para Productos de Madera (toneladas CO2e)</t>
  </si>
  <si>
    <t>La diferencia entre los valores actuales y línea de base de carbono en madera aprovechada (diferencia entre las líneas 9 y 10)</t>
  </si>
  <si>
    <r>
      <t>AC</t>
    </r>
    <r>
      <rPr>
        <vertAlign val="subscript"/>
        <sz val="12"/>
        <rFont val="Arial"/>
        <family val="2"/>
      </rPr>
      <t xml:space="preserve">hv, y </t>
    </r>
    <r>
      <rPr>
        <sz val="12"/>
        <rFont val="Arial"/>
        <family val="2"/>
      </rPr>
      <t xml:space="preserve"> - BC</t>
    </r>
    <r>
      <rPr>
        <vertAlign val="subscript"/>
        <sz val="12"/>
        <rFont val="Arial"/>
        <family val="2"/>
      </rPr>
      <t>hv, y</t>
    </r>
    <r>
      <rPr>
        <sz val="12"/>
        <rFont val="Arial"/>
        <family val="2"/>
      </rPr>
      <t xml:space="preserve"> </t>
    </r>
  </si>
  <si>
    <t>Efectos Secundarios Anuales Brutos para Áreas de Actividad de Manejo Forestal Mejorado </t>
  </si>
  <si>
    <t>Fugas anuales independientemente de como se compara el aprovechamiento actual y la línea de base de manera acumulada  </t>
  </si>
  <si>
    <r>
      <t>(AC</t>
    </r>
    <r>
      <rPr>
        <vertAlign val="subscript"/>
        <sz val="12"/>
        <rFont val="Arial"/>
        <family val="2"/>
      </rPr>
      <t>hv,y</t>
    </r>
    <r>
      <rPr>
        <sz val="12"/>
        <rFont val="Arial"/>
        <family val="2"/>
      </rPr>
      <t xml:space="preserve"> - BC</t>
    </r>
    <r>
      <rPr>
        <vertAlign val="subscript"/>
        <sz val="12"/>
        <rFont val="Arial"/>
        <family val="2"/>
      </rPr>
      <t>hv,y</t>
    </r>
    <r>
      <rPr>
        <sz val="12"/>
        <rFont val="Arial"/>
        <family val="2"/>
      </rPr>
      <t>) x 20%</t>
    </r>
  </si>
  <si>
    <t xml:space="preserve">Emisiones de Efectos Secundarios Brutos Ajustados para Áreas de Actividad de Proyectos de Manejo Forestal Mejorado, que no permitan Efectos Secundarios positivos acumulados pero que no incluyan un traspaso positivo (toneladas CO2e) </t>
  </si>
  <si>
    <t>Si el aprovechamiento real es menor que el aprovechamiento de la línea base en forma acumulativa durante el Periodo de Reporte dado, entonces este valor será la diferencia entre el aprovechamiento real y la línea de base antes de la entrega al aserradero en el Periodo de Reporte dado multiplicado por el factor de fuga determinado en la fila anterior. Si el aprovechamiento real es mayor que el aprovechamiento de referencia, en forma acumulativa durante el Periodo de Reporte anterior, este valor será cero en el Periodo de Reporte dado a menos que se recuperen las pérdidas negativas anteriores.</t>
  </si>
  <si>
    <t>Traspaso Positivo de Emisiones por Efectos Secundarios del Año Previo (toneladas CO2e)</t>
  </si>
  <si>
    <t xml:space="preserve">Cantidad de fugas positivas que ocurren cuando el aprovechamiento actual es mayor que la línea de base de manera acumulativa, neta de cualquier cantidad aplicada a la recuperación de fugas negativas. </t>
  </si>
  <si>
    <t>Emisiones Netas por Efectos Secundarios para Áreas de Actividad de MFM  (toneladas CO2e); incluyendo un traspaso positivo (toneladas CO2e)</t>
  </si>
  <si>
    <t>Cantidad de fugas final, neta de cualquier traspaso positivo aplicado contra fugas negativas, si el aprovechamiento actual disminuye por abajo del aprovechamiento de la línea de base de manera cumulativa después de exceder el aprovechamiento de la línea de base excedente. </t>
  </si>
  <si>
    <r>
      <t>SE</t>
    </r>
    <r>
      <rPr>
        <vertAlign val="subscript"/>
        <sz val="12"/>
        <rFont val="Arial"/>
        <family val="2"/>
      </rPr>
      <t>y</t>
    </r>
  </si>
  <si>
    <t>% Cobertura arbustiva antes de las actividades de la preparación del sitio</t>
  </si>
  <si>
    <t xml:space="preserve">Para Áreas de Actividad de Reforestación, ingrese el número de hectáreas que serán reforestadas donde se usa equipo mecánico, es decir, rastrillo o masticación, para la eliminación de vegetación que compite con las plántulas reforestadas en el sitio. </t>
  </si>
  <si>
    <t>% Cobertura arbustiva despues de las actividades de la preparación del sitio</t>
  </si>
  <si>
    <t>Área de Actividad (ha)</t>
  </si>
  <si>
    <t>El factor de emisión estándar apropiado de la Tabla 5.1 del protocolo que corresponda a la cobertura de maleza en el área de preparación del sitio.</t>
  </si>
  <si>
    <t>5.2; Tabla 5.1</t>
  </si>
  <si>
    <t>Deducción por los Efectos Secundarios para Emisiones de Combustión asociadas con la preparación del sitio</t>
  </si>
  <si>
    <t>Se calcula automáticamente las emisiones de combustión asociadas con la preparación del sitio.</t>
  </si>
  <si>
    <t>Estimador de Proporción por Defecto para Arbustos</t>
  </si>
  <si>
    <t>Dedución por los Efectos Secundarios para Emisiones de la Remoción de Biomasa asociadas con la preparación del sitio</t>
  </si>
  <si>
    <t>Porcentaje de riesgo de fugas asociado con el desplazamiento de practicas agrícolas o pecuarias debido a las actividades de reforestación</t>
  </si>
  <si>
    <t xml:space="preserve">Calcula el porcentaje de riesgo de fugas asociado con el desplazamiento de practicas agrícolas o pecuarias segunda la figura 8.1 del protocolo. </t>
  </si>
  <si>
    <t>Figura 5.1</t>
  </si>
  <si>
    <t>Deducción por fugas asociado con el desplazamiento de practicas agrícolas o pecuarias</t>
  </si>
  <si>
    <t xml:space="preserve">Se calcula automáticamente y es la deducción basada en el porcentaje de riesgo. </t>
  </si>
  <si>
    <r>
      <t>AS</t>
    </r>
    <r>
      <rPr>
        <vertAlign val="subscript"/>
        <sz val="11"/>
        <color theme="1"/>
        <rFont val="Calibri"/>
        <family val="2"/>
        <scheme val="minor"/>
      </rPr>
      <t>y</t>
    </r>
  </si>
  <si>
    <t>Efectos Secundarios Totales</t>
  </si>
  <si>
    <t xml:space="preserve">Suma de los efectos secundarios totales para proyectos de mejoramiento al manejo forestal y el desplazamiento de practicas agrícolas o pecuarias. </t>
  </si>
  <si>
    <r>
      <t>SE</t>
    </r>
    <r>
      <rPr>
        <vertAlign val="subscript"/>
        <sz val="11"/>
        <color theme="1"/>
        <rFont val="Calibri"/>
        <family val="2"/>
        <scheme val="minor"/>
      </rPr>
      <t>y</t>
    </r>
  </si>
  <si>
    <t>Remociones y Reversiones Cuantificadas</t>
  </si>
  <si>
    <t>Remociones Anuales Cuantificadas de CO2 netas de deducciones y los efectos secundarios (toneladas CO2e)</t>
  </si>
  <si>
    <t>Se calcula automáticamente las remociones anuales cuantificadas de CO2 netos de deducciones y los efectos secundarios (toneladas CO2e)</t>
  </si>
  <si>
    <r>
      <t>Reversiones Anuales (toneladas CO</t>
    </r>
    <r>
      <rPr>
        <vertAlign val="subscript"/>
        <sz val="11"/>
        <color theme="1"/>
        <rFont val="Calibri"/>
        <family val="2"/>
        <scheme val="minor"/>
      </rPr>
      <t>2</t>
    </r>
    <r>
      <rPr>
        <sz val="11"/>
        <color theme="1"/>
        <rFont val="Calibri"/>
        <family val="2"/>
        <scheme val="minor"/>
      </rPr>
      <t>e)</t>
    </r>
  </si>
  <si>
    <t xml:space="preserve">Si se han emitido créditos a un proyecto en años previos, entonces cualquier remoción de GEI negativa se considera una reversión. Esta línea le da seguimiento a estas reversiones. Si una reversión disminuye los acervos de carbono en madera viva en pie del proyecto por debajo de la línea de base, el proyecto se dará por terminado. </t>
  </si>
  <si>
    <t>Remociones Verificados Totales por el Periodo de Reporte</t>
  </si>
  <si>
    <t xml:space="preserve">Remociones Anuales verificadas de CO2 </t>
  </si>
  <si>
    <t xml:space="preserve">Reducciones netas de CO2 verificadas para el Periodo de Reporte. Este número no puede ser negativo. </t>
  </si>
  <si>
    <r>
      <t>CS</t>
    </r>
    <r>
      <rPr>
        <vertAlign val="subscript"/>
        <sz val="11"/>
        <color theme="1"/>
        <rFont val="Calibri"/>
        <family val="2"/>
        <scheme val="minor"/>
      </rPr>
      <t>p,n</t>
    </r>
  </si>
  <si>
    <t>Remociones Acumuladas Verificadas de Años Anteriores, Neto de Reversiones</t>
  </si>
  <si>
    <t xml:space="preserve">Reducciones netas de CO2 verificadas durante el Periodo de Reporte. Este número no puede ser negativo. </t>
  </si>
  <si>
    <t xml:space="preserve">Año Calendario de la fecha de inicio del Periodo de Reporte </t>
  </si>
  <si>
    <t>Periodo de Compromiso - Nuevo o Extendido</t>
  </si>
  <si>
    <t>El periodo de compromiso establecido por el dueño forestal.</t>
  </si>
  <si>
    <t>CL</t>
  </si>
  <si>
    <t>Periodo de Compromiso - Restante</t>
  </si>
  <si>
    <t>El período de tiempo más largo restante en el compromiso establecido o extendido.</t>
  </si>
  <si>
    <t>Créditos Emitidos al Dueño del Proyecto (antes de la contribución al Fondo de Aseguramiento)</t>
  </si>
  <si>
    <t>Créditos Emitidos al Titular de la Cuenta del Año Corriente</t>
  </si>
  <si>
    <t xml:space="preserve">Créditos netos de CO2 emitidos al proyecto por CO2 adicional capturado durante el periodo de reporte. Este número no puede ser negativo.  </t>
  </si>
  <si>
    <t>Remociones Verificables no Emitidos al Titular de la Cuenta para el Periodo de Reporte Actual</t>
  </si>
  <si>
    <t xml:space="preserve">Remociones Verificables no Emitidos al Titular de la Cuenta </t>
  </si>
  <si>
    <t>Créditos Adicionales emitidos de años anteriores debido al período contractual  de largo plazo o al mantenimiento continuo después de que el período contractual haya finalizado</t>
  </si>
  <si>
    <t>Créditos adicionales de CO2 emitidos al proyecto de CO2 capturado durante el periodo de reporte anterior que no se emitieron en el periodo de reporte debido a la estenxión de un periodo de compromiso menor a 100 años.</t>
  </si>
  <si>
    <t>Créditos Totales Emitidos al Titular de la Cuenta en el Año Corriente</t>
  </si>
  <si>
    <t xml:space="preserve">Créditos totales de CO2 emitidos durante el proyecto durante el periodo de reporte actual. Este número no puede ser negativo. </t>
  </si>
  <si>
    <r>
      <t>CRT</t>
    </r>
    <r>
      <rPr>
        <vertAlign val="subscript"/>
        <sz val="11"/>
        <color theme="1"/>
        <rFont val="Calibri"/>
        <family val="2"/>
        <scheme val="minor"/>
      </rPr>
      <t>p</t>
    </r>
  </si>
  <si>
    <t>Créditos Reversibles Emitidos en el Año Corriente</t>
  </si>
  <si>
    <t>Créditos anuales garantizados por un compromiso, que se podrían ser afectados por cualquier reversión</t>
  </si>
  <si>
    <t xml:space="preserve">Créditos Acumulados Brutos </t>
  </si>
  <si>
    <t>Créditos netos de CO2 emitidos para el proyecto. Este número no puede ser negativo</t>
  </si>
  <si>
    <t>Créditos Acumulados Reversibles</t>
  </si>
  <si>
    <t>Créditos acumulados garantizados por un compromiso, que podrían verse afectados por cualquier reversión</t>
  </si>
  <si>
    <t>Compensación por Reversiones</t>
  </si>
  <si>
    <t>Número de créditos requeridos para la compensación de una reversión</t>
  </si>
  <si>
    <t>Remociones Verificados no Emitidos como Créditos</t>
  </si>
  <si>
    <t>Remociones Verificadas anuales de CO2 no emitidas como créditos en el mismo periodo de reporte</t>
  </si>
  <si>
    <t xml:space="preserve">Las remociones anuales de GEI cuantificadas que han sido verificadas a través de una verificación en sitio o de escritorio pero que no han sido aseguradas se conocen como Remociones Verificadas (RVs) y no se emiten como CRTs hasta que hayan sido aseguradas a través de un compromiso o a través del tiempo </t>
  </si>
  <si>
    <t>Remociones Verificadas totales de CO2 no emitidas como créditos hasta la fecha</t>
  </si>
  <si>
    <t>Las remociones totales de GEI cuantificadas que han sido verificadas a través de una verificación en sitio o de escritorio pero que no han sido aseguradas o emitidos como créditos</t>
  </si>
  <si>
    <t>Créditos Emitidos al Dueño Forestal (Después de la contribución al Fondo de Aseguramiento)</t>
  </si>
  <si>
    <t>Tasa de Contribución al Fondo de Aseguramiento</t>
  </si>
  <si>
    <t>Tasa de contribución al Fondo de Aseguramiento</t>
  </si>
  <si>
    <t>G.1; G.2</t>
  </si>
  <si>
    <t>%</t>
  </si>
  <si>
    <t xml:space="preserve">Contribución de Créditos del Proyecto al Fondo de Aseguramiento </t>
  </si>
  <si>
    <t>Contribución de Créditos del Proyecto al Fondo de Aseguramiento - total para el Periodo de Reporte, incluyendo para créditos nuevos emitidos del Periodo de Reportes anteriores</t>
  </si>
  <si>
    <t>Dividendos del Fondo de Aseguramiento</t>
  </si>
  <si>
    <t>Créditos Netos Emitidos al Dueño Forestal</t>
  </si>
  <si>
    <t xml:space="preserve"> Se calcula automáticamente créditos emitidos anualmente al dueño forestal netos de la contribución al Fondo de Aseguramiento (toneladas CO2e) </t>
  </si>
  <si>
    <t>Créditos Acumulados Brutos</t>
  </si>
  <si>
    <t>Se calcula automáticamente créditos emitidos acumulados al dueño forestal netos de la contribución al Fondo de Aseguramiento (toneladas CO2e)</t>
  </si>
  <si>
    <t>Reporte por Vintage</t>
  </si>
  <si>
    <t xml:space="preserve">Vintage 1 </t>
  </si>
  <si>
    <r>
      <t xml:space="preserve">El año de establecimiento o </t>
    </r>
    <r>
      <rPr>
        <i/>
        <sz val="11"/>
        <color theme="1"/>
        <rFont val="Arial"/>
        <family val="2"/>
      </rPr>
      <t>vintages</t>
    </r>
    <r>
      <rPr>
        <sz val="11"/>
        <color theme="1"/>
        <rFont val="Arial"/>
        <family val="2"/>
      </rPr>
      <t xml:space="preserve"> se asignan a los CRTs según la cantidad proporcional de CRTs dentro de cada año calendario dentro de un Período de Reporte. </t>
    </r>
  </si>
  <si>
    <t>Tabla 7.2</t>
  </si>
  <si>
    <t>Contribución de Créditos de Proyecto al Fondo de Aseguramiento</t>
  </si>
  <si>
    <t>Vintage 2</t>
  </si>
  <si>
    <t>Areas de Actividad</t>
  </si>
  <si>
    <t>&gt;15</t>
  </si>
  <si>
    <t>TYV</t>
  </si>
  <si>
    <t>Reporting Period</t>
  </si>
  <si>
    <t>RP 1</t>
  </si>
  <si>
    <t>RP 2</t>
  </si>
  <si>
    <t>RP 3</t>
  </si>
  <si>
    <t>RP 4</t>
  </si>
  <si>
    <t>RP 5</t>
  </si>
  <si>
    <t>RP 6</t>
  </si>
  <si>
    <t>RP 7</t>
  </si>
  <si>
    <t>RP 8</t>
  </si>
  <si>
    <t>RP 9</t>
  </si>
  <si>
    <t>RP 10</t>
  </si>
  <si>
    <t>RP 11</t>
  </si>
  <si>
    <t>RP 12</t>
  </si>
  <si>
    <t>RP 13</t>
  </si>
  <si>
    <t>RP 14</t>
  </si>
  <si>
    <t>RP 15</t>
  </si>
  <si>
    <t>RP 16</t>
  </si>
  <si>
    <t>RP 17</t>
  </si>
  <si>
    <t>RP 18</t>
  </si>
  <si>
    <t>RP 19</t>
  </si>
  <si>
    <t>RP 20</t>
  </si>
  <si>
    <t>RP 21</t>
  </si>
  <si>
    <t>RP 22</t>
  </si>
  <si>
    <t>RP 23</t>
  </si>
  <si>
    <t>RP 24</t>
  </si>
  <si>
    <t>RP 25</t>
  </si>
  <si>
    <t>RP 26</t>
  </si>
  <si>
    <t>RP 27</t>
  </si>
  <si>
    <t>RP 28</t>
  </si>
  <si>
    <t>RP 29</t>
  </si>
  <si>
    <t>RP 30</t>
  </si>
  <si>
    <t>RP 31</t>
  </si>
  <si>
    <t>RP 32</t>
  </si>
  <si>
    <t>RP 33</t>
  </si>
  <si>
    <t>RP 34</t>
  </si>
  <si>
    <t>RP 35</t>
  </si>
  <si>
    <t>RP 36</t>
  </si>
  <si>
    <t>RP 37</t>
  </si>
  <si>
    <t>RP 38</t>
  </si>
  <si>
    <t>RP 39</t>
  </si>
  <si>
    <t>RP 40</t>
  </si>
  <si>
    <t>RP 41</t>
  </si>
  <si>
    <t>RP 42</t>
  </si>
  <si>
    <t>RP 43</t>
  </si>
  <si>
    <t>RP 44</t>
  </si>
  <si>
    <t>RP 45</t>
  </si>
  <si>
    <t>RP 46</t>
  </si>
  <si>
    <t>RP 47</t>
  </si>
  <si>
    <t>RP 48</t>
  </si>
  <si>
    <t>RP 49</t>
  </si>
  <si>
    <t>RP 50</t>
  </si>
  <si>
    <t>RP 51</t>
  </si>
  <si>
    <t>RP 52</t>
  </si>
  <si>
    <t>RP 53</t>
  </si>
  <si>
    <t>RP 54</t>
  </si>
  <si>
    <t>RP 55</t>
  </si>
  <si>
    <t>RP 56</t>
  </si>
  <si>
    <t>RP 57</t>
  </si>
  <si>
    <t>RP 58</t>
  </si>
  <si>
    <t>RP 59</t>
  </si>
  <si>
    <t>RP 60</t>
  </si>
  <si>
    <t>RP 61</t>
  </si>
  <si>
    <t>RP 62</t>
  </si>
  <si>
    <t>RP 63</t>
  </si>
  <si>
    <t>RP 64</t>
  </si>
  <si>
    <t>RP 65</t>
  </si>
  <si>
    <t>RP 66</t>
  </si>
  <si>
    <t>RP 67</t>
  </si>
  <si>
    <t>RP 68</t>
  </si>
  <si>
    <t>RP 69</t>
  </si>
  <si>
    <t>RP 70</t>
  </si>
  <si>
    <t>RP 71</t>
  </si>
  <si>
    <t>RP 72</t>
  </si>
  <si>
    <t>RP 73</t>
  </si>
  <si>
    <t>RP 74</t>
  </si>
  <si>
    <t>RP 75</t>
  </si>
  <si>
    <t>RP 76</t>
  </si>
  <si>
    <t>RP 77</t>
  </si>
  <si>
    <t>RP 78</t>
  </si>
  <si>
    <t>RP 79</t>
  </si>
  <si>
    <t>RP 80</t>
  </si>
  <si>
    <t>RP 81</t>
  </si>
  <si>
    <t>RP 82</t>
  </si>
  <si>
    <t>RP 83</t>
  </si>
  <si>
    <t>RP 84</t>
  </si>
  <si>
    <t>RP 85</t>
  </si>
  <si>
    <t>RP 86</t>
  </si>
  <si>
    <t>RP 87</t>
  </si>
  <si>
    <t>RP 88</t>
  </si>
  <si>
    <t>RP 89</t>
  </si>
  <si>
    <t>RP 90</t>
  </si>
  <si>
    <t>RP 91</t>
  </si>
  <si>
    <t>RP 92</t>
  </si>
  <si>
    <t>RP 93</t>
  </si>
  <si>
    <t>RP 94</t>
  </si>
  <si>
    <t>RP 95</t>
  </si>
  <si>
    <t>RP 96</t>
  </si>
  <si>
    <t>RP 97</t>
  </si>
  <si>
    <t>RP 98</t>
  </si>
  <si>
    <t>RP 99</t>
  </si>
  <si>
    <t>RP 100</t>
  </si>
  <si>
    <t>Seleccionar las repuestas correctas</t>
  </si>
  <si>
    <t>Información que se calcula automáticamente</t>
  </si>
  <si>
    <t>Contribución al Fondo de Aseguramiento</t>
  </si>
  <si>
    <t>Tipo de Propiedad</t>
  </si>
  <si>
    <t>Tierras Privadas</t>
  </si>
  <si>
    <t>Periodo de Compromiso</t>
  </si>
  <si>
    <t>Identificación de Riesgo</t>
  </si>
  <si>
    <t>Contribución a la Calificación de Riesgo de Reversiones</t>
  </si>
  <si>
    <t>Fracaso Financiero</t>
  </si>
  <si>
    <t>Riesgo Financiero por Defecto para actividades de Restauración, Resforestación, y Bosques Urbanos</t>
  </si>
  <si>
    <t>Remociones Ilegales de Biomasa Forestal</t>
  </si>
  <si>
    <t>Tierras sin Programa de Manejo Forestal o certificación internacional</t>
  </si>
  <si>
    <t>Conversión</t>
  </si>
  <si>
    <t>Tierras privadas (áreas no protegidas)</t>
  </si>
  <si>
    <t>Sobreexplotación</t>
  </si>
  <si>
    <t>Proyectos con Áreas de Actividad que no son MFM</t>
  </si>
  <si>
    <t>Social</t>
  </si>
  <si>
    <t>Tierras Públicas y Privadas</t>
  </si>
  <si>
    <t>Política</t>
  </si>
  <si>
    <t>Proyectos privados y comunales: Riesgo político por defecto para México</t>
  </si>
  <si>
    <t>Incendio, Enfermedad o Brotes de Insectos</t>
  </si>
  <si>
    <t>Proyectos que no han realizado trabajos de reducción de riesgo por incendios</t>
  </si>
  <si>
    <t>Otros Eventos Catastróficos</t>
  </si>
  <si>
    <t>Contribución Por defeto de Riesgo por Otros Eventos Catastróficos</t>
  </si>
  <si>
    <t>Total</t>
  </si>
  <si>
    <t>Propiedad Pública</t>
  </si>
  <si>
    <t>Propiedad Comunal/Ejidal</t>
  </si>
  <si>
    <t>Contribución al Fondo de Aseguramiento Ajustado</t>
  </si>
  <si>
    <t>Riesgo Financiero por Defecto para actividades de MFM, Agroforestería y Silvopastoril</t>
  </si>
  <si>
    <t>Riesgo de Cosecha por Defecto conun Programa de Manejo Forestal o certificación forestal nacional o internacional</t>
  </si>
  <si>
    <t>Áreas protegidas federales o estatales</t>
  </si>
  <si>
    <t>Tierras públicas, comunales/ejidales (áreas no protegidas)</t>
  </si>
  <si>
    <t xml:space="preserve">La selección de la identificación de riesgo no corresponde al tipo de propiedad seleccionada. </t>
  </si>
  <si>
    <t>Proyectos con Áreas de Actividad de MFM: tierras públicas o comunales/ejidales</t>
  </si>
  <si>
    <t>Proyectos con Áreas de Actividad de MFM: tierras privadas</t>
  </si>
  <si>
    <t>Proyectos Comunales y Ejidales que han realizado actividades de mitigación de riesgo social</t>
  </si>
  <si>
    <t>Proyectos Comunales y Ejidales que no han realizado actividades de mitigación de riesgo social</t>
  </si>
  <si>
    <t>Tierras Públicas</t>
  </si>
  <si>
    <t>Proyectos que han realizado trabajos de reducción de riesgo por incendios</t>
  </si>
  <si>
    <t>BP Contribution</t>
  </si>
  <si>
    <t>Herramienta de Productos de Madera Aprovechada </t>
  </si>
  <si>
    <t>La Herramienta de Productos de Madera Aprovechada (HWP) está diseñada para facilitar el cálculo del carbono real y línea base para productos de madera aprovechada durante cada Periodo de Reporte y se incluye en la pestaña 'Hoja de Calculo'. La herramienta HWP genera resultados estandarizados que los Dueños Forestales deben insertar en la pestaña 'Hoja de Cálculo' para las siguientes áreas:_x000D__x000D_1) Carbono real en los árboles aprovechados para productos de madera del Área de Actividad (toneladas métricas de CO2e) (fila 21)_x000D_2) Línea de base de carbono en árboles aprovechados para productos de madera (toneladas métricas de CO2e) (fila 22)_x000D__x000D_La Hoja de Cálculo de HWP se divide en 2 pestañas. La pestaña 'Área de Actividad HWP C' debe usarse para calcular el carbono de árboles aprovechados durante el Periodo de Reporte actual para la producción de productos de madera aprovechada. La pestaña 'Línea de base HWP C' debe usarse para calcular el carbono de los productos de madera aprovechada de la línea de base promedio en función de los volúmenes de madera aprovechados recientemente en el Área de Actividad. El valor de la línea de base HWP C se calcula en la Fecha de Inicio del Área de Actividad y se mantiene durante toda la vida útil del proyecto. Sin embargo, los Dueños Forestales deben hacer una copia por separado de la Hoja de Cálculo de HWP para cada Periodo de Reporte_x000D_</t>
  </si>
  <si>
    <t>Clave</t>
  </si>
  <si>
    <t>Lineamientos - requiere de acción de los usuarios </t>
  </si>
  <si>
    <t>Información del Proyecto ingresada por el Dueño Forestal </t>
  </si>
  <si>
    <t>Supuestos y/o datos llenados automáticamente </t>
  </si>
  <si>
    <t>Valores por Defecto </t>
  </si>
  <si>
    <t>Datos calculados automáticamente para que se ingresen directamente en la Hoja de Calculo </t>
  </si>
  <si>
    <t>Los cálculos y resúmenes para esta hoja de cálculo son correctos hasta donde sabemos. La Reserva de Acción Climática no será responsable de ningún error en los cálculos y resúmenes de esta hoja de cálculo. La confirmación de la precisión de los cálculos y resúmenes utilizados para los reportes de GEI es responsabilidad exclusiva del Dueño Forestal.</t>
  </si>
  <si>
    <t>Hoja de Cálculo de Productos de Madera Aprovechada por Área de Actividad </t>
  </si>
  <si>
    <t>Volumen anual aprovechado (m3)</t>
  </si>
  <si>
    <t>Ingresar el volumen aprovechado, por tipo de madera, durante el Periodo de Reporte actual  </t>
  </si>
  <si>
    <t>Madera blanda (Coníferas)</t>
  </si>
  <si>
    <t>Madera dura (Latifolias)</t>
  </si>
  <si>
    <t>El volumen en la tabla anterior es del fuste o del arbol entero?</t>
  </si>
  <si>
    <t>Conversión del volumen del fuste a volumen total del árbol (m3)- (Si aplica)</t>
  </si>
  <si>
    <t>[volumen fuste] / 0.6 (si aplica)</t>
  </si>
  <si>
    <t xml:space="preserve">Conversión del volumen a biomasa (toneladas) </t>
  </si>
  <si>
    <t>[volumen del árbol completo] x 0.53</t>
  </si>
  <si>
    <t>[volumen del árbol completo] x 0.725</t>
  </si>
  <si>
    <t>Conversión a biomasa en CO2e (toneladas)</t>
  </si>
  <si>
    <t>C</t>
  </si>
  <si>
    <t>[suma de la biomasa] x 0.5</t>
  </si>
  <si>
    <r>
      <t>CO</t>
    </r>
    <r>
      <rPr>
        <vertAlign val="subscript"/>
        <sz val="10"/>
        <color theme="1"/>
        <rFont val="Arial"/>
        <family val="2"/>
      </rPr>
      <t>2</t>
    </r>
    <r>
      <rPr>
        <sz val="10"/>
        <color theme="1"/>
        <rFont val="Arial"/>
        <family val="2"/>
      </rPr>
      <t>e</t>
    </r>
  </si>
  <si>
    <t>[C] x 3.67</t>
  </si>
  <si>
    <t>Los resultados deberán de ingresarse manualmente en la fila 18 de la pestaña de 'Hoja De Calculo' para el Periodo de Reporte actual </t>
  </si>
  <si>
    <t>Hoja de Cálculo de la Línea de Base de Productos de Madera </t>
  </si>
  <si>
    <t>Volumen del aprovechado anualmente  (m3)</t>
  </si>
  <si>
    <t xml:space="preserve">Ingresar el volumen aprovechado, por tipo de madera, durante el periodo antes de la fecha de inicio del Área de Actividad. El volumen aprovechado deberá de ingresarse para todos los años siempre que exista información disponible, hasta seis años antes de la fecha de inicio del Área de Actividad. Ingresar '0' para cualquier año durante el programa de manejo donde no se realizó aprovechamiento maderable; o, si no tenía un programa de manejo, dejarlo en blanco. </t>
  </si>
  <si>
    <t>Año</t>
  </si>
  <si>
    <t>Madera blanda (Coniferas)</t>
  </si>
  <si>
    <t>Promedio del  volumen total del árbol (m3)</t>
  </si>
  <si>
    <t>[volumen fuste] / 0.6 (si los datos en la tabla anterior son solo del fuste)</t>
  </si>
  <si>
    <t>Conversión del volumen a biomasa (toneladas)</t>
  </si>
  <si>
    <t>Los resultados llenan automaticamente la fila 22 de la pestaña de 'Hoja De Calculo' para el Periodo de Reporte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</si>
</sst>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409]d\-mmm\-yy;@"/>
    <numFmt numFmtId="167"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name val="Arial"/>
      <family val="2"/>
    </font>
    <font>
      <sz val="11"/>
      <name val="Arial"/>
      <family val="2"/>
    </font>
    <font>
      <sz val="11"/>
      <color theme="0"/>
      <name val="Arial"/>
      <family val="2"/>
    </font>
    <font>
      <sz val="11"/>
      <color theme="1"/>
      <name val="Arial"/>
      <family val="2"/>
    </font>
    <font>
      <vertAlign val="subscript"/>
      <sz val="11"/>
      <color theme="1"/>
      <name val="Calibri"/>
      <family val="2"/>
      <scheme val="minor"/>
    </font>
    <font>
      <b/>
      <sz val="11"/>
      <color theme="1"/>
      <name val="Arial"/>
      <family val="2"/>
    </font>
    <font>
      <sz val="14"/>
      <name val="Arial"/>
      <family val="2"/>
    </font>
    <font>
      <i/>
      <sz val="11"/>
      <color theme="1"/>
      <name val="Arial"/>
      <family val="2"/>
    </font>
    <font>
      <b/>
      <sz val="11"/>
      <color theme="1"/>
      <name val="Calibri"/>
      <family val="2"/>
      <scheme val="minor"/>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sz val="11"/>
      <name val="Calibri"/>
      <family val="2"/>
      <scheme val="minor"/>
    </font>
    <font>
      <b/>
      <sz val="18"/>
      <color theme="1"/>
      <name val="Arial"/>
      <family val="2"/>
    </font>
    <font>
      <sz val="9"/>
      <name val="Arial"/>
      <family val="2"/>
    </font>
    <font>
      <sz val="9"/>
      <color theme="1"/>
      <name val="Arial"/>
      <family val="2"/>
    </font>
    <font>
      <sz val="10"/>
      <color rgb="FF000000"/>
      <name val="Arial"/>
      <family val="2"/>
    </font>
    <font>
      <b/>
      <sz val="10"/>
      <color theme="1"/>
      <name val="Arial"/>
      <family val="2"/>
    </font>
    <font>
      <sz val="10"/>
      <color theme="1"/>
      <name val="Arial"/>
      <family val="2"/>
    </font>
    <font>
      <vertAlign val="subscript"/>
      <sz val="10"/>
      <color theme="1"/>
      <name val="Arial"/>
      <family val="2"/>
    </font>
    <font>
      <i/>
      <sz val="10"/>
      <color theme="1"/>
      <name val="Arial"/>
      <family val="2"/>
    </font>
    <font>
      <sz val="12"/>
      <name val="Arial"/>
      <family val="2"/>
    </font>
    <font>
      <vertAlign val="subscript"/>
      <sz val="12"/>
      <name val="Arial"/>
      <family val="2"/>
    </font>
    <font>
      <sz val="11"/>
      <color rgb="FF000000"/>
      <name val="Arial"/>
      <family val="2"/>
    </font>
    <font>
      <sz val="10"/>
      <color theme="0"/>
      <name val="Arial"/>
      <family val="2"/>
    </font>
    <font>
      <sz val="11"/>
      <name val="Calibri"/>
      <family val="2"/>
      <scheme val="minor"/>
    </font>
    <font>
      <sz val="8"/>
      <color rgb="FF000000"/>
      <name val="Segoe UI"/>
      <family val="2"/>
    </font>
  </fonts>
  <fills count="46">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ABF8F"/>
        <bgColor indexed="64"/>
      </patternFill>
    </fill>
    <fill>
      <patternFill patternType="solid">
        <fgColor rgb="FFD9D9D9"/>
        <bgColor indexed="64"/>
      </patternFill>
    </fill>
    <fill>
      <patternFill patternType="solid">
        <fgColor theme="9"/>
        <bgColor indexed="64"/>
      </patternFill>
    </fill>
    <fill>
      <patternFill patternType="solid">
        <fgColor theme="6"/>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s>
  <borders count="61">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top/>
      <bottom/>
      <diagonal/>
    </border>
    <border>
      <left/>
      <right style="thick">
        <color auto="1"/>
      </right>
      <top style="thick">
        <color auto="1"/>
      </top>
      <bottom style="thin">
        <color auto="1"/>
      </bottom>
      <diagonal/>
    </border>
    <border>
      <left/>
      <right/>
      <top style="thick">
        <color auto="1"/>
      </top>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n">
        <color auto="1"/>
      </right>
      <top style="thick">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s>
  <cellStyleXfs count="32">
    <xf numFmtId="0" fontId="0" fillId="0" borderId="0"/>
    <xf numFmtId="0" fontId="2" fillId="2" borderId="1" applyNumberFormat="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90">
    <xf numFmtId="0" fontId="0" fillId="0" borderId="0" xfId="0"/>
    <xf numFmtId="9" fontId="8" fillId="5" borderId="2" xfId="14" applyFont="1" applyFill="1" applyBorder="1" applyAlignment="1">
      <alignment vertical="center"/>
    </xf>
    <xf numFmtId="0" fontId="8" fillId="9" borderId="0" xfId="13" applyFont="1" applyFill="1" applyAlignment="1">
      <alignment vertical="center"/>
    </xf>
    <xf numFmtId="0" fontId="8" fillId="9" borderId="0" xfId="13" applyFont="1" applyFill="1"/>
    <xf numFmtId="0" fontId="8" fillId="9" borderId="0" xfId="13" applyFont="1" applyFill="1" applyAlignment="1">
      <alignment wrapText="1"/>
    </xf>
    <xf numFmtId="0" fontId="8" fillId="3" borderId="0" xfId="13" applyFont="1" applyFill="1"/>
    <xf numFmtId="164" fontId="8" fillId="7" borderId="2" xfId="15" applyNumberFormat="1" applyFont="1" applyFill="1" applyBorder="1" applyAlignment="1">
      <alignment horizontal="center" vertical="center"/>
    </xf>
    <xf numFmtId="0" fontId="9" fillId="9" borderId="0" xfId="13" applyFont="1" applyFill="1" applyAlignment="1">
      <alignment wrapText="1"/>
    </xf>
    <xf numFmtId="0" fontId="7" fillId="3" borderId="3" xfId="13" applyFont="1" applyFill="1" applyBorder="1" applyAlignment="1" applyProtection="1">
      <alignment horizontal="right" vertical="top" wrapText="1"/>
      <protection hidden="1"/>
    </xf>
    <xf numFmtId="0" fontId="8" fillId="3" borderId="2" xfId="13" applyFont="1" applyFill="1" applyBorder="1" applyAlignment="1" applyProtection="1">
      <alignment horizontal="center" vertical="center" wrapText="1"/>
      <protection hidden="1"/>
    </xf>
    <xf numFmtId="0" fontId="8" fillId="3" borderId="2" xfId="9" applyNumberFormat="1" applyFont="1" applyFill="1" applyBorder="1" applyAlignment="1" applyProtection="1">
      <alignment horizontal="center" vertical="center" wrapText="1"/>
      <protection hidden="1"/>
    </xf>
    <xf numFmtId="164" fontId="8" fillId="3" borderId="2" xfId="13" applyNumberFormat="1" applyFont="1" applyFill="1" applyBorder="1" applyAlignment="1" applyProtection="1">
      <alignment horizontal="center" vertical="center" wrapText="1"/>
      <protection hidden="1"/>
    </xf>
    <xf numFmtId="0" fontId="7" fillId="3" borderId="2" xfId="13" applyFont="1" applyFill="1" applyBorder="1" applyAlignment="1" applyProtection="1">
      <alignment horizontal="center" vertical="center" wrapText="1"/>
      <protection hidden="1"/>
    </xf>
    <xf numFmtId="14" fontId="8" fillId="6" borderId="2" xfId="13" applyNumberFormat="1" applyFont="1" applyFill="1" applyBorder="1" applyAlignment="1" applyProtection="1">
      <alignment horizontal="center" vertical="center" wrapText="1"/>
      <protection locked="0"/>
    </xf>
    <xf numFmtId="0" fontId="8" fillId="3" borderId="2" xfId="13" applyFont="1" applyFill="1" applyBorder="1" applyAlignment="1" applyProtection="1">
      <alignment vertical="center" wrapText="1"/>
      <protection hidden="1"/>
    </xf>
    <xf numFmtId="0" fontId="8" fillId="3" borderId="3" xfId="13" applyFont="1" applyFill="1" applyBorder="1" applyAlignment="1" applyProtection="1">
      <alignment vertical="center" wrapText="1"/>
      <protection hidden="1"/>
    </xf>
    <xf numFmtId="0" fontId="7" fillId="3" borderId="2" xfId="13" applyFont="1" applyFill="1" applyBorder="1" applyAlignment="1" applyProtection="1">
      <alignment horizontal="right" vertical="center" wrapText="1"/>
      <protection hidden="1"/>
    </xf>
    <xf numFmtId="0" fontId="8" fillId="4" borderId="2" xfId="13" applyFont="1" applyFill="1" applyBorder="1" applyProtection="1">
      <protection hidden="1"/>
    </xf>
    <xf numFmtId="14" fontId="8" fillId="7" borderId="2" xfId="15" applyNumberFormat="1" applyFont="1" applyFill="1" applyBorder="1" applyAlignment="1" applyProtection="1">
      <alignment horizontal="center" vertical="center"/>
      <protection hidden="1"/>
    </xf>
    <xf numFmtId="166" fontId="8" fillId="7" borderId="2" xfId="15" applyNumberFormat="1" applyFont="1" applyFill="1" applyBorder="1" applyAlignment="1" applyProtection="1">
      <alignment horizontal="center" vertical="center"/>
      <protection hidden="1"/>
    </xf>
    <xf numFmtId="166" fontId="8" fillId="7" borderId="10" xfId="15" applyNumberFormat="1" applyFont="1" applyFill="1" applyBorder="1" applyAlignment="1" applyProtection="1">
      <alignment horizontal="center" vertical="center"/>
      <protection hidden="1"/>
    </xf>
    <xf numFmtId="15" fontId="8" fillId="4" borderId="2" xfId="13" applyNumberFormat="1" applyFont="1" applyFill="1" applyBorder="1" applyAlignment="1" applyProtection="1">
      <alignment horizontal="center" vertical="center" wrapText="1"/>
      <protection hidden="1"/>
    </xf>
    <xf numFmtId="15" fontId="8" fillId="6" borderId="10" xfId="13" applyNumberFormat="1" applyFont="1" applyFill="1" applyBorder="1" applyAlignment="1" applyProtection="1">
      <alignment horizontal="center" vertical="center" wrapText="1"/>
      <protection locked="0"/>
    </xf>
    <xf numFmtId="0" fontId="8" fillId="5" borderId="2" xfId="13" applyFont="1" applyFill="1" applyBorder="1" applyAlignment="1" applyProtection="1">
      <alignment horizontal="center" vertical="center" wrapText="1"/>
      <protection hidden="1"/>
    </xf>
    <xf numFmtId="0" fontId="8" fillId="3" borderId="2" xfId="13" applyFont="1" applyFill="1" applyBorder="1" applyProtection="1">
      <protection hidden="1"/>
    </xf>
    <xf numFmtId="164" fontId="8" fillId="5" borderId="6" xfId="15" applyNumberFormat="1" applyFont="1" applyFill="1" applyBorder="1" applyAlignment="1" applyProtection="1">
      <alignment vertical="center"/>
      <protection locked="0"/>
    </xf>
    <xf numFmtId="0" fontId="10" fillId="6" borderId="2" xfId="0" applyFont="1" applyFill="1" applyBorder="1" applyAlignment="1">
      <alignment vertical="center" wrapText="1"/>
    </xf>
    <xf numFmtId="0" fontId="8" fillId="3" borderId="3" xfId="13" applyFont="1" applyFill="1" applyBorder="1" applyProtection="1">
      <protection hidden="1"/>
    </xf>
    <xf numFmtId="0" fontId="7" fillId="5" borderId="2" xfId="13" applyFont="1" applyFill="1" applyBorder="1" applyAlignment="1" applyProtection="1">
      <alignment horizontal="center" vertical="center" wrapText="1"/>
      <protection hidden="1"/>
    </xf>
    <xf numFmtId="165" fontId="7" fillId="4" borderId="12" xfId="14" applyNumberFormat="1" applyFont="1" applyFill="1" applyBorder="1" applyAlignment="1" applyProtection="1">
      <alignment vertical="center"/>
      <protection locked="0" hidden="1"/>
    </xf>
    <xf numFmtId="43" fontId="7" fillId="5" borderId="2" xfId="4" applyFont="1" applyFill="1" applyBorder="1" applyAlignment="1" applyProtection="1">
      <alignment vertical="center"/>
      <protection locked="0"/>
    </xf>
    <xf numFmtId="0" fontId="8" fillId="3" borderId="3" xfId="13" applyFont="1" applyFill="1" applyBorder="1" applyAlignment="1" applyProtection="1">
      <alignment horizontal="center" vertical="center"/>
      <protection hidden="1"/>
    </xf>
    <xf numFmtId="0" fontId="8" fillId="3" borderId="2" xfId="13" applyFont="1" applyFill="1" applyBorder="1" applyAlignment="1" applyProtection="1">
      <alignment horizontal="center" vertical="center"/>
      <protection hidden="1"/>
    </xf>
    <xf numFmtId="0" fontId="7" fillId="9" borderId="0" xfId="13" applyFont="1" applyFill="1"/>
    <xf numFmtId="0" fontId="7" fillId="3" borderId="0" xfId="13" applyFont="1" applyFill="1"/>
    <xf numFmtId="165" fontId="8" fillId="4" borderId="12" xfId="14" applyNumberFormat="1" applyFont="1" applyFill="1" applyBorder="1" applyAlignment="1" applyProtection="1">
      <alignment vertical="center"/>
      <protection locked="0" hidden="1"/>
    </xf>
    <xf numFmtId="10" fontId="8" fillId="5" borderId="2" xfId="3" applyNumberFormat="1" applyFont="1" applyFill="1" applyBorder="1" applyAlignment="1" applyProtection="1">
      <alignment vertical="center"/>
      <protection locked="0"/>
    </xf>
    <xf numFmtId="10" fontId="8" fillId="5" borderId="2" xfId="14" applyNumberFormat="1" applyFont="1" applyFill="1" applyBorder="1" applyAlignment="1" applyProtection="1">
      <alignment vertical="center"/>
      <protection locked="0"/>
    </xf>
    <xf numFmtId="10" fontId="8" fillId="5" borderId="7" xfId="14" applyNumberFormat="1" applyFont="1" applyFill="1" applyBorder="1" applyAlignment="1" applyProtection="1">
      <alignment vertical="center"/>
      <protection locked="0"/>
    </xf>
    <xf numFmtId="0" fontId="8" fillId="7" borderId="2" xfId="13" applyFont="1" applyFill="1" applyBorder="1" applyAlignment="1" applyProtection="1">
      <alignment horizontal="center" vertical="center" wrapText="1"/>
      <protection hidden="1"/>
    </xf>
    <xf numFmtId="165" fontId="8" fillId="7" borderId="7" xfId="10" applyNumberFormat="1" applyFont="1" applyFill="1" applyBorder="1" applyAlignment="1" applyProtection="1">
      <alignment vertical="center"/>
      <protection locked="0"/>
    </xf>
    <xf numFmtId="0" fontId="10" fillId="10" borderId="2" xfId="0" applyFont="1" applyFill="1" applyBorder="1" applyAlignment="1">
      <alignment vertical="center" wrapText="1"/>
    </xf>
    <xf numFmtId="0" fontId="8" fillId="7" borderId="0" xfId="13" applyFont="1" applyFill="1"/>
    <xf numFmtId="164" fontId="8" fillId="4" borderId="2" xfId="15" applyNumberFormat="1" applyFont="1" applyFill="1" applyBorder="1" applyAlignment="1" applyProtection="1">
      <alignment horizontal="center" vertical="center"/>
      <protection hidden="1"/>
    </xf>
    <xf numFmtId="164" fontId="8" fillId="7" borderId="2" xfId="15" applyNumberFormat="1" applyFont="1" applyFill="1" applyBorder="1" applyAlignment="1" applyProtection="1">
      <alignment horizontal="center" vertical="center"/>
      <protection hidden="1"/>
    </xf>
    <xf numFmtId="164" fontId="8" fillId="7" borderId="7" xfId="15" applyNumberFormat="1" applyFont="1" applyFill="1" applyBorder="1" applyAlignment="1" applyProtection="1">
      <alignment horizontal="center" vertical="center"/>
      <protection hidden="1"/>
    </xf>
    <xf numFmtId="164" fontId="7" fillId="7" borderId="2" xfId="15" applyNumberFormat="1" applyFont="1" applyFill="1" applyBorder="1" applyAlignment="1" applyProtection="1">
      <alignment horizontal="center" vertical="center" wrapText="1"/>
      <protection hidden="1"/>
    </xf>
    <xf numFmtId="164" fontId="7" fillId="7" borderId="2" xfId="15" applyNumberFormat="1" applyFont="1" applyFill="1" applyBorder="1" applyAlignment="1" applyProtection="1">
      <alignment horizontal="center" vertical="center"/>
      <protection hidden="1"/>
    </xf>
    <xf numFmtId="164" fontId="7" fillId="7" borderId="2" xfId="4" applyNumberFormat="1" applyFont="1" applyFill="1" applyBorder="1" applyAlignment="1" applyProtection="1">
      <alignment horizontal="center" vertical="center"/>
      <protection hidden="1"/>
    </xf>
    <xf numFmtId="164" fontId="7" fillId="7" borderId="7" xfId="15" applyNumberFormat="1" applyFont="1" applyFill="1" applyBorder="1" applyAlignment="1" applyProtection="1">
      <alignment horizontal="center" vertical="center"/>
      <protection hidden="1"/>
    </xf>
    <xf numFmtId="164" fontId="8" fillId="4" borderId="10" xfId="15" applyNumberFormat="1" applyFont="1" applyFill="1" applyBorder="1" applyAlignment="1" applyProtection="1">
      <alignment horizontal="center" vertical="center"/>
      <protection hidden="1"/>
    </xf>
    <xf numFmtId="0" fontId="8" fillId="7" borderId="2" xfId="13" applyFont="1" applyFill="1" applyBorder="1" applyAlignment="1" applyProtection="1">
      <alignment vertical="center" wrapText="1"/>
      <protection hidden="1"/>
    </xf>
    <xf numFmtId="0" fontId="8" fillId="3" borderId="4" xfId="13" applyFont="1" applyFill="1" applyBorder="1" applyAlignment="1" applyProtection="1">
      <alignment vertical="center" wrapText="1"/>
      <protection hidden="1"/>
    </xf>
    <xf numFmtId="0" fontId="8" fillId="9" borderId="0" xfId="13" applyFont="1" applyFill="1" applyAlignment="1" applyProtection="1">
      <alignment vertical="center" wrapText="1"/>
      <protection hidden="1"/>
    </xf>
    <xf numFmtId="0" fontId="8" fillId="9" borderId="2" xfId="13" applyFont="1" applyFill="1" applyBorder="1" applyAlignment="1" applyProtection="1">
      <alignment vertical="center" wrapText="1"/>
      <protection hidden="1"/>
    </xf>
    <xf numFmtId="9" fontId="8" fillId="5" borderId="2" xfId="10" applyFont="1" applyFill="1" applyBorder="1" applyAlignment="1" applyProtection="1">
      <alignment horizontal="center" vertical="center" wrapText="1"/>
      <protection hidden="1"/>
    </xf>
    <xf numFmtId="0" fontId="10" fillId="3" borderId="2" xfId="0" applyFont="1" applyFill="1" applyBorder="1" applyAlignment="1">
      <alignment horizontal="center"/>
    </xf>
    <xf numFmtId="164" fontId="8" fillId="4" borderId="0" xfId="15" applyNumberFormat="1" applyFont="1" applyFill="1" applyAlignment="1" applyProtection="1">
      <alignment horizontal="center" vertical="center"/>
      <protection hidden="1"/>
    </xf>
    <xf numFmtId="164" fontId="8" fillId="7" borderId="2" xfId="13" applyNumberFormat="1" applyFont="1" applyFill="1" applyBorder="1" applyAlignment="1" applyProtection="1">
      <alignment horizontal="center" vertical="center" wrapText="1"/>
      <protection hidden="1"/>
    </xf>
    <xf numFmtId="0" fontId="8" fillId="7" borderId="9" xfId="13" applyFont="1" applyFill="1" applyBorder="1" applyAlignment="1" applyProtection="1">
      <alignment horizontal="center" vertical="center" wrapText="1"/>
      <protection hidden="1"/>
    </xf>
    <xf numFmtId="0" fontId="7" fillId="3" borderId="4" xfId="13" applyFont="1" applyFill="1" applyBorder="1" applyAlignment="1" applyProtection="1">
      <alignment vertical="center" wrapText="1"/>
      <protection hidden="1"/>
    </xf>
    <xf numFmtId="0" fontId="8" fillId="3" borderId="4" xfId="13" applyFont="1" applyFill="1" applyBorder="1" applyAlignment="1" applyProtection="1">
      <alignment vertical="top" wrapText="1"/>
      <protection hidden="1"/>
    </xf>
    <xf numFmtId="0" fontId="8" fillId="3" borderId="3" xfId="13" applyFont="1" applyFill="1" applyBorder="1" applyAlignment="1" applyProtection="1">
      <alignment vertical="top" wrapText="1"/>
      <protection hidden="1"/>
    </xf>
    <xf numFmtId="0" fontId="8" fillId="9" borderId="0" xfId="13" applyFont="1" applyFill="1" applyAlignment="1">
      <alignment vertical="top" wrapText="1"/>
    </xf>
    <xf numFmtId="0" fontId="8" fillId="3" borderId="0" xfId="13" applyFont="1" applyFill="1" applyAlignment="1">
      <alignment vertical="top" wrapText="1"/>
    </xf>
    <xf numFmtId="0" fontId="7" fillId="4" borderId="8" xfId="13" applyFont="1" applyFill="1" applyBorder="1" applyAlignment="1" applyProtection="1">
      <alignment horizontal="center" vertical="center" wrapText="1"/>
      <protection hidden="1"/>
    </xf>
    <xf numFmtId="0" fontId="8" fillId="3" borderId="2" xfId="13" applyFont="1" applyFill="1" applyBorder="1" applyAlignment="1" applyProtection="1">
      <alignment vertical="top" wrapText="1"/>
      <protection hidden="1"/>
    </xf>
    <xf numFmtId="164" fontId="8" fillId="7" borderId="2" xfId="13" applyNumberFormat="1" applyFont="1" applyFill="1" applyBorder="1" applyAlignment="1" applyProtection="1">
      <alignment horizontal="left" vertical="center" wrapText="1"/>
      <protection hidden="1"/>
    </xf>
    <xf numFmtId="43" fontId="8" fillId="4" borderId="0" xfId="15" applyFont="1" applyFill="1" applyAlignment="1" applyProtection="1">
      <alignment horizontal="center" vertical="center"/>
      <protection hidden="1"/>
    </xf>
    <xf numFmtId="0" fontId="8" fillId="3" borderId="3" xfId="13" applyFont="1" applyFill="1" applyBorder="1" applyAlignment="1" applyProtection="1">
      <alignment horizontal="center"/>
      <protection hidden="1"/>
    </xf>
    <xf numFmtId="0" fontId="8" fillId="3" borderId="2" xfId="13" applyFont="1" applyFill="1" applyBorder="1" applyAlignment="1" applyProtection="1">
      <alignment horizontal="center"/>
      <protection hidden="1"/>
    </xf>
    <xf numFmtId="164" fontId="8" fillId="7" borderId="12" xfId="15" applyNumberFormat="1" applyFont="1" applyFill="1" applyBorder="1" applyAlignment="1" applyProtection="1">
      <alignment horizontal="center" vertical="center"/>
      <protection hidden="1"/>
    </xf>
    <xf numFmtId="0" fontId="12" fillId="11" borderId="2" xfId="0" applyFont="1" applyFill="1" applyBorder="1" applyAlignment="1">
      <alignment vertical="center" wrapText="1"/>
    </xf>
    <xf numFmtId="164" fontId="8" fillId="4" borderId="2" xfId="13" applyNumberFormat="1" applyFont="1" applyFill="1" applyBorder="1" applyAlignment="1" applyProtection="1">
      <alignment horizontal="center" vertical="center"/>
      <protection hidden="1"/>
    </xf>
    <xf numFmtId="164" fontId="8" fillId="7" borderId="2" xfId="13" applyNumberFormat="1" applyFont="1" applyFill="1" applyBorder="1" applyAlignment="1" applyProtection="1">
      <alignment horizontal="center" vertical="center"/>
      <protection hidden="1"/>
    </xf>
    <xf numFmtId="164" fontId="8" fillId="7" borderId="7" xfId="13" applyNumberFormat="1" applyFont="1" applyFill="1" applyBorder="1" applyAlignment="1" applyProtection="1">
      <alignment horizontal="center" vertical="center"/>
      <protection hidden="1"/>
    </xf>
    <xf numFmtId="0" fontId="7" fillId="4" borderId="2" xfId="13" applyFont="1" applyFill="1" applyBorder="1" applyAlignment="1" applyProtection="1">
      <alignment horizontal="right"/>
      <protection hidden="1"/>
    </xf>
    <xf numFmtId="0" fontId="7" fillId="7" borderId="2" xfId="15" applyNumberFormat="1" applyFont="1" applyFill="1" applyBorder="1" applyAlignment="1" applyProtection="1">
      <alignment horizontal="center" vertical="center"/>
      <protection hidden="1"/>
    </xf>
    <xf numFmtId="0" fontId="7" fillId="7" borderId="7" xfId="15" applyNumberFormat="1" applyFont="1" applyFill="1" applyBorder="1" applyAlignment="1" applyProtection="1">
      <alignment horizontal="center" vertical="center"/>
      <protection hidden="1"/>
    </xf>
    <xf numFmtId="0" fontId="8" fillId="5" borderId="12" xfId="13" applyFont="1" applyFill="1" applyBorder="1" applyAlignment="1" applyProtection="1">
      <alignment horizontal="center" vertical="center" wrapText="1"/>
      <protection hidden="1"/>
    </xf>
    <xf numFmtId="0" fontId="8" fillId="4" borderId="12" xfId="13" applyFont="1" applyFill="1" applyBorder="1" applyProtection="1">
      <protection hidden="1"/>
    </xf>
    <xf numFmtId="0" fontId="8" fillId="5" borderId="9" xfId="13" applyFont="1" applyFill="1" applyBorder="1" applyAlignment="1" applyProtection="1">
      <alignment horizontal="center" vertical="center" wrapText="1"/>
      <protection hidden="1"/>
    </xf>
    <xf numFmtId="0" fontId="8" fillId="5" borderId="2" xfId="13" applyFont="1" applyFill="1" applyBorder="1" applyAlignment="1" applyProtection="1">
      <alignment horizontal="left" vertical="center" wrapText="1"/>
      <protection hidden="1"/>
    </xf>
    <xf numFmtId="0" fontId="8" fillId="3" borderId="15" xfId="13" applyFont="1" applyFill="1" applyBorder="1" applyAlignment="1" applyProtection="1">
      <alignment horizontal="center"/>
      <protection hidden="1"/>
    </xf>
    <xf numFmtId="0" fontId="8" fillId="3" borderId="12" xfId="13" applyFont="1" applyFill="1" applyBorder="1" applyAlignment="1" applyProtection="1">
      <alignment horizontal="center"/>
      <protection hidden="1"/>
    </xf>
    <xf numFmtId="0" fontId="8" fillId="3" borderId="4" xfId="13" applyFont="1" applyFill="1" applyBorder="1" applyAlignment="1" applyProtection="1">
      <alignment horizontal="center" vertical="center" wrapText="1"/>
      <protection hidden="1"/>
    </xf>
    <xf numFmtId="0" fontId="8" fillId="3" borderId="4" xfId="13" applyFont="1" applyFill="1" applyBorder="1" applyProtection="1">
      <protection hidden="1"/>
    </xf>
    <xf numFmtId="164" fontId="8" fillId="7" borderId="12" xfId="15" applyNumberFormat="1" applyFont="1" applyFill="1" applyBorder="1" applyAlignment="1" applyProtection="1">
      <alignment horizontal="center" vertical="center" wrapText="1"/>
      <protection hidden="1"/>
    </xf>
    <xf numFmtId="164" fontId="8" fillId="7" borderId="9" xfId="15" applyNumberFormat="1" applyFont="1" applyFill="1" applyBorder="1" applyAlignment="1" applyProtection="1">
      <alignment horizontal="center" vertical="center"/>
      <protection hidden="1"/>
    </xf>
    <xf numFmtId="164" fontId="7" fillId="7" borderId="12" xfId="15" applyNumberFormat="1" applyFont="1" applyFill="1" applyBorder="1" applyAlignment="1" applyProtection="1">
      <alignment horizontal="center" vertical="center" wrapText="1"/>
      <protection hidden="1"/>
    </xf>
    <xf numFmtId="0" fontId="7" fillId="4" borderId="12" xfId="13" applyFont="1" applyFill="1" applyBorder="1" applyProtection="1">
      <protection hidden="1"/>
    </xf>
    <xf numFmtId="164" fontId="7" fillId="7" borderId="12" xfId="15" applyNumberFormat="1" applyFont="1" applyFill="1" applyBorder="1" applyAlignment="1" applyProtection="1">
      <alignment horizontal="center" vertical="center"/>
      <protection hidden="1"/>
    </xf>
    <xf numFmtId="164" fontId="7" fillId="7" borderId="9" xfId="15" applyNumberFormat="1" applyFont="1" applyFill="1" applyBorder="1" applyAlignment="1" applyProtection="1">
      <alignment horizontal="center" vertical="center"/>
      <protection hidden="1"/>
    </xf>
    <xf numFmtId="0" fontId="7" fillId="7" borderId="2" xfId="13" applyFont="1" applyFill="1" applyBorder="1" applyAlignment="1" applyProtection="1">
      <alignment horizontal="center" vertical="center" wrapText="1"/>
      <protection hidden="1"/>
    </xf>
    <xf numFmtId="164" fontId="7" fillId="4" borderId="2" xfId="13" applyNumberFormat="1" applyFont="1" applyFill="1" applyBorder="1" applyAlignment="1" applyProtection="1">
      <alignment horizontal="center" vertical="center"/>
      <protection hidden="1"/>
    </xf>
    <xf numFmtId="164" fontId="7" fillId="7" borderId="2" xfId="9" applyNumberFormat="1" applyFont="1" applyFill="1" applyBorder="1" applyAlignment="1" applyProtection="1">
      <alignment horizontal="center" vertical="center"/>
      <protection hidden="1"/>
    </xf>
    <xf numFmtId="43" fontId="7" fillId="7" borderId="7" xfId="9" applyFont="1" applyFill="1" applyBorder="1" applyAlignment="1" applyProtection="1">
      <alignment horizontal="center" vertical="center"/>
      <protection hidden="1"/>
    </xf>
    <xf numFmtId="0" fontId="7" fillId="3" borderId="3" xfId="13" applyFont="1" applyFill="1" applyBorder="1" applyProtection="1">
      <protection hidden="1"/>
    </xf>
    <xf numFmtId="0" fontId="7" fillId="3" borderId="2" xfId="13" applyFont="1" applyFill="1" applyBorder="1" applyProtection="1">
      <protection hidden="1"/>
    </xf>
    <xf numFmtId="0" fontId="7" fillId="9" borderId="5" xfId="13" applyFont="1" applyFill="1" applyBorder="1"/>
    <xf numFmtId="0" fontId="7" fillId="8" borderId="5" xfId="13" applyFont="1" applyFill="1" applyBorder="1"/>
    <xf numFmtId="164" fontId="8" fillId="7" borderId="2" xfId="9" applyNumberFormat="1" applyFont="1" applyFill="1" applyBorder="1" applyAlignment="1" applyProtection="1">
      <alignment horizontal="center" vertical="center"/>
      <protection hidden="1"/>
    </xf>
    <xf numFmtId="43" fontId="8" fillId="7" borderId="2" xfId="9" applyFont="1" applyFill="1" applyBorder="1" applyAlignment="1" applyProtection="1">
      <alignment horizontal="center" vertical="center"/>
      <protection hidden="1"/>
    </xf>
    <xf numFmtId="0" fontId="8" fillId="8" borderId="0" xfId="13" applyFont="1" applyFill="1"/>
    <xf numFmtId="164" fontId="8" fillId="4" borderId="16" xfId="13" applyNumberFormat="1" applyFont="1" applyFill="1" applyBorder="1" applyAlignment="1" applyProtection="1">
      <alignment horizontal="center" vertical="center"/>
      <protection hidden="1"/>
    </xf>
    <xf numFmtId="164" fontId="8" fillId="7" borderId="10" xfId="9" applyNumberFormat="1" applyFont="1" applyFill="1" applyBorder="1" applyAlignment="1" applyProtection="1">
      <alignment horizontal="center" vertical="center"/>
      <protection hidden="1"/>
    </xf>
    <xf numFmtId="0" fontId="7" fillId="7" borderId="16" xfId="13" applyFont="1" applyFill="1" applyBorder="1" applyAlignment="1" applyProtection="1">
      <alignment horizontal="center" vertical="center" wrapText="1"/>
      <protection hidden="1"/>
    </xf>
    <xf numFmtId="164" fontId="7" fillId="4" borderId="16" xfId="13" applyNumberFormat="1" applyFont="1" applyFill="1" applyBorder="1" applyAlignment="1" applyProtection="1">
      <alignment horizontal="center" vertical="center"/>
      <protection hidden="1"/>
    </xf>
    <xf numFmtId="164" fontId="7" fillId="7" borderId="10" xfId="9" applyNumberFormat="1" applyFont="1" applyFill="1" applyBorder="1" applyAlignment="1" applyProtection="1">
      <alignment horizontal="center" vertical="center"/>
      <protection hidden="1"/>
    </xf>
    <xf numFmtId="43" fontId="7" fillId="7" borderId="2" xfId="9" applyFont="1" applyFill="1" applyBorder="1" applyAlignment="1" applyProtection="1">
      <alignment horizontal="center" vertical="center"/>
      <protection hidden="1"/>
    </xf>
    <xf numFmtId="0" fontId="7" fillId="8" borderId="0" xfId="13" applyFont="1" applyFill="1"/>
    <xf numFmtId="0" fontId="7" fillId="7" borderId="8" xfId="13" applyFont="1" applyFill="1" applyBorder="1" applyAlignment="1" applyProtection="1">
      <alignment horizontal="center" vertical="center" wrapText="1"/>
      <protection hidden="1"/>
    </xf>
    <xf numFmtId="164" fontId="7" fillId="4" borderId="0" xfId="13" applyNumberFormat="1" applyFont="1" applyFill="1" applyAlignment="1" applyProtection="1">
      <alignment horizontal="center" vertical="center"/>
      <protection hidden="1"/>
    </xf>
    <xf numFmtId="1" fontId="7" fillId="7" borderId="2" xfId="9" applyNumberFormat="1" applyFont="1" applyFill="1" applyBorder="1" applyAlignment="1" applyProtection="1">
      <alignment horizontal="center" vertical="center"/>
      <protection hidden="1"/>
    </xf>
    <xf numFmtId="0" fontId="7" fillId="3" borderId="0" xfId="13" applyFont="1" applyFill="1" applyProtection="1">
      <protection hidden="1"/>
    </xf>
    <xf numFmtId="0" fontId="7" fillId="3" borderId="11" xfId="13" applyFont="1" applyFill="1" applyBorder="1" applyProtection="1">
      <protection hidden="1"/>
    </xf>
    <xf numFmtId="0" fontId="8" fillId="7" borderId="8" xfId="13"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protection hidden="1"/>
    </xf>
    <xf numFmtId="0" fontId="7" fillId="7" borderId="2" xfId="9" applyNumberFormat="1" applyFont="1" applyFill="1" applyBorder="1" applyAlignment="1" applyProtection="1">
      <alignment horizontal="center" vertical="center"/>
      <protection hidden="1"/>
    </xf>
    <xf numFmtId="1" fontId="8" fillId="7" borderId="2" xfId="10" applyNumberFormat="1" applyFont="1" applyFill="1" applyBorder="1" applyAlignment="1" applyProtection="1">
      <alignment horizontal="center" vertical="center"/>
      <protection hidden="1"/>
    </xf>
    <xf numFmtId="0" fontId="7" fillId="7" borderId="0" xfId="13" applyFont="1" applyFill="1" applyAlignment="1" applyProtection="1">
      <alignment vertical="center" wrapText="1"/>
      <protection hidden="1"/>
    </xf>
    <xf numFmtId="0" fontId="13" fillId="0" borderId="0" xfId="13" applyFont="1" applyAlignment="1">
      <alignment wrapText="1"/>
    </xf>
    <xf numFmtId="0" fontId="13" fillId="3" borderId="0" xfId="13" applyFont="1" applyFill="1"/>
    <xf numFmtId="0" fontId="13" fillId="9" borderId="0" xfId="13" applyFont="1" applyFill="1"/>
    <xf numFmtId="0" fontId="13" fillId="0" borderId="0" xfId="13" applyFont="1"/>
    <xf numFmtId="0" fontId="13" fillId="9" borderId="0" xfId="13" applyFont="1" applyFill="1" applyAlignment="1">
      <alignment wrapText="1"/>
    </xf>
    <xf numFmtId="0" fontId="13" fillId="9" borderId="0" xfId="13" applyFont="1" applyFill="1" applyAlignment="1">
      <alignment horizontal="center" vertical="center" wrapText="1"/>
    </xf>
    <xf numFmtId="0" fontId="13" fillId="0" borderId="0" xfId="13" applyFont="1" applyAlignment="1">
      <alignment horizontal="center" vertical="center" wrapText="1"/>
    </xf>
    <xf numFmtId="15" fontId="8" fillId="6" borderId="2" xfId="13" applyNumberFormat="1" applyFont="1" applyFill="1" applyBorder="1" applyAlignment="1" applyProtection="1">
      <alignment horizontal="left" vertical="center" wrapText="1"/>
      <protection locked="0"/>
    </xf>
    <xf numFmtId="0" fontId="8" fillId="3" borderId="2" xfId="13" applyFont="1" applyFill="1" applyBorder="1" applyAlignment="1" applyProtection="1">
      <alignment horizontal="left" vertical="center" wrapText="1"/>
      <protection hidden="1"/>
    </xf>
    <xf numFmtId="166" fontId="8" fillId="7" borderId="2" xfId="15" applyNumberFormat="1" applyFont="1" applyFill="1" applyBorder="1" applyAlignment="1" applyProtection="1">
      <alignment horizontal="left" vertical="center" wrapText="1"/>
      <protection hidden="1"/>
    </xf>
    <xf numFmtId="0" fontId="10" fillId="7" borderId="0" xfId="0" applyFont="1" applyFill="1" applyAlignment="1">
      <alignment wrapText="1"/>
    </xf>
    <xf numFmtId="0" fontId="8" fillId="7" borderId="2" xfId="13" applyFont="1" applyFill="1" applyBorder="1" applyAlignment="1" applyProtection="1">
      <alignment horizontal="left" vertical="center" wrapText="1"/>
      <protection hidden="1"/>
    </xf>
    <xf numFmtId="9" fontId="8" fillId="5" borderId="2" xfId="10" applyFont="1" applyFill="1" applyBorder="1" applyAlignment="1" applyProtection="1">
      <alignment horizontal="left" vertical="center" wrapText="1"/>
      <protection hidden="1"/>
    </xf>
    <xf numFmtId="0" fontId="10" fillId="7" borderId="0" xfId="0" applyFont="1" applyFill="1" applyAlignment="1">
      <alignment vertical="center" wrapText="1"/>
    </xf>
    <xf numFmtId="0" fontId="7" fillId="7" borderId="7" xfId="13" applyFont="1" applyFill="1" applyBorder="1" applyAlignment="1" applyProtection="1">
      <alignment vertical="center" wrapText="1"/>
      <protection hidden="1"/>
    </xf>
    <xf numFmtId="0" fontId="8" fillId="6" borderId="2" xfId="13" applyFont="1" applyFill="1" applyBorder="1" applyAlignment="1" applyProtection="1">
      <alignment horizontal="center" vertical="center" wrapText="1"/>
      <protection hidden="1"/>
    </xf>
    <xf numFmtId="43" fontId="8" fillId="6" borderId="2" xfId="15" applyFont="1" applyFill="1" applyBorder="1" applyAlignment="1" applyProtection="1">
      <alignment vertical="center"/>
      <protection locked="0"/>
    </xf>
    <xf numFmtId="164" fontId="7" fillId="4" borderId="4" xfId="13" applyNumberFormat="1" applyFont="1" applyFill="1" applyBorder="1" applyAlignment="1" applyProtection="1">
      <alignment horizontal="center" vertical="center"/>
      <protection hidden="1"/>
    </xf>
    <xf numFmtId="43" fontId="7" fillId="7" borderId="4" xfId="9" applyFont="1" applyFill="1" applyBorder="1" applyAlignment="1" applyProtection="1">
      <alignment horizontal="center" vertical="center"/>
      <protection hidden="1"/>
    </xf>
    <xf numFmtId="0" fontId="7" fillId="3" borderId="4" xfId="13" applyFont="1" applyFill="1" applyBorder="1" applyProtection="1">
      <protection hidden="1"/>
    </xf>
    <xf numFmtId="0" fontId="8" fillId="4" borderId="8" xfId="13" applyFont="1" applyFill="1" applyBorder="1" applyProtection="1">
      <protection hidden="1"/>
    </xf>
    <xf numFmtId="0" fontId="8" fillId="3" borderId="8" xfId="13" applyFont="1" applyFill="1" applyBorder="1" applyAlignment="1" applyProtection="1">
      <alignment horizontal="center"/>
      <protection hidden="1"/>
    </xf>
    <xf numFmtId="0" fontId="8" fillId="7" borderId="2" xfId="13" applyFont="1" applyFill="1" applyBorder="1" applyAlignment="1" applyProtection="1">
      <alignment horizontal="center" vertical="center"/>
      <protection hidden="1"/>
    </xf>
    <xf numFmtId="0" fontId="2" fillId="9" borderId="0" xfId="1" applyFill="1" applyBorder="1"/>
    <xf numFmtId="0" fontId="2" fillId="9" borderId="11" xfId="1" applyFill="1" applyBorder="1"/>
    <xf numFmtId="0" fontId="2" fillId="9" borderId="0" xfId="1" applyFill="1" applyBorder="1" applyAlignment="1">
      <alignment horizontal="left"/>
    </xf>
    <xf numFmtId="14" fontId="2" fillId="9" borderId="0" xfId="1" applyNumberFormat="1" applyFill="1" applyBorder="1"/>
    <xf numFmtId="0" fontId="3" fillId="9" borderId="0" xfId="13" applyFill="1" applyAlignment="1">
      <alignment horizontal="left" vertical="center" wrapText="1"/>
    </xf>
    <xf numFmtId="0" fontId="3" fillId="9" borderId="0" xfId="13" applyFill="1" applyAlignment="1">
      <alignment horizontal="center" vertical="center" wrapText="1"/>
    </xf>
    <xf numFmtId="0" fontId="3" fillId="0" borderId="0" xfId="13" applyAlignment="1">
      <alignment horizontal="center" vertical="center" wrapText="1"/>
    </xf>
    <xf numFmtId="0" fontId="16" fillId="0" borderId="0" xfId="0" applyFont="1"/>
    <xf numFmtId="49" fontId="17" fillId="0" borderId="0" xfId="0" applyNumberFormat="1" applyFont="1"/>
    <xf numFmtId="0" fontId="17" fillId="0" borderId="0" xfId="0" applyFont="1" applyAlignment="1">
      <alignment vertical="top"/>
    </xf>
    <xf numFmtId="0" fontId="0" fillId="0" borderId="20" xfId="0" applyBorder="1"/>
    <xf numFmtId="0" fontId="15" fillId="0" borderId="0" xfId="0" applyFont="1"/>
    <xf numFmtId="0" fontId="0" fillId="0" borderId="21" xfId="0" applyBorder="1"/>
    <xf numFmtId="0" fontId="0" fillId="0" borderId="0" xfId="0" applyAlignment="1">
      <alignment vertical="center" wrapText="1"/>
    </xf>
    <xf numFmtId="0" fontId="0" fillId="0" borderId="21" xfId="0" applyBorder="1" applyAlignment="1">
      <alignment vertical="center" wrapText="1"/>
    </xf>
    <xf numFmtId="0" fontId="0" fillId="0" borderId="22" xfId="0" applyBorder="1"/>
    <xf numFmtId="0" fontId="0" fillId="0" borderId="23" xfId="0" applyBorder="1"/>
    <xf numFmtId="0" fontId="0" fillId="0" borderId="24" xfId="0" applyBorder="1"/>
    <xf numFmtId="0" fontId="21" fillId="9" borderId="0" xfId="2" applyFont="1" applyFill="1" applyAlignment="1" applyProtection="1">
      <alignment horizontal="left"/>
      <protection hidden="1"/>
    </xf>
    <xf numFmtId="0" fontId="3" fillId="9" borderId="0" xfId="2" applyFill="1" applyProtection="1">
      <protection hidden="1"/>
    </xf>
    <xf numFmtId="0" fontId="3" fillId="9" borderId="0" xfId="2" applyFill="1" applyAlignment="1" applyProtection="1">
      <alignment horizontal="left" vertical="top"/>
      <protection hidden="1"/>
    </xf>
    <xf numFmtId="0" fontId="3" fillId="9" borderId="25" xfId="2" applyFill="1" applyBorder="1" applyAlignment="1" applyProtection="1">
      <alignment horizontal="left" vertical="top" wrapText="1"/>
      <protection hidden="1"/>
    </xf>
    <xf numFmtId="0" fontId="3" fillId="9" borderId="0" xfId="2" applyFill="1" applyAlignment="1" applyProtection="1">
      <alignment horizontal="left" vertical="top" wrapText="1"/>
      <protection hidden="1"/>
    </xf>
    <xf numFmtId="0" fontId="7" fillId="9" borderId="0" xfId="2" applyFont="1" applyFill="1" applyAlignment="1" applyProtection="1">
      <alignment horizontal="center"/>
      <protection hidden="1"/>
    </xf>
    <xf numFmtId="0" fontId="22" fillId="9" borderId="0" xfId="2" applyFont="1" applyFill="1" applyProtection="1">
      <protection hidden="1"/>
    </xf>
    <xf numFmtId="0" fontId="23" fillId="9" borderId="0" xfId="2" applyFont="1" applyFill="1" applyProtection="1">
      <protection hidden="1"/>
    </xf>
    <xf numFmtId="0" fontId="23" fillId="9" borderId="0" xfId="2" applyFont="1" applyFill="1" applyAlignment="1" applyProtection="1">
      <alignment wrapText="1"/>
      <protection hidden="1"/>
    </xf>
    <xf numFmtId="0" fontId="22" fillId="9" borderId="0" xfId="2" applyFont="1" applyFill="1" applyAlignment="1" applyProtection="1">
      <alignment wrapText="1"/>
      <protection hidden="1"/>
    </xf>
    <xf numFmtId="0" fontId="10" fillId="9" borderId="0" xfId="0" applyFont="1" applyFill="1"/>
    <xf numFmtId="0" fontId="12" fillId="9" borderId="0" xfId="0" applyFont="1" applyFill="1"/>
    <xf numFmtId="0" fontId="25" fillId="9" borderId="0" xfId="0" applyFont="1" applyFill="1"/>
    <xf numFmtId="0" fontId="26" fillId="9" borderId="0" xfId="0" applyFont="1" applyFill="1"/>
    <xf numFmtId="0" fontId="26" fillId="9" borderId="34" xfId="0" applyFont="1" applyFill="1" applyBorder="1"/>
    <xf numFmtId="0" fontId="26" fillId="6" borderId="35" xfId="2" applyFont="1" applyFill="1" applyBorder="1" applyProtection="1">
      <protection hidden="1"/>
    </xf>
    <xf numFmtId="0" fontId="26" fillId="9" borderId="36" xfId="0" applyFont="1" applyFill="1" applyBorder="1"/>
    <xf numFmtId="0" fontId="26" fillId="6" borderId="37" xfId="2" applyFont="1" applyFill="1" applyBorder="1" applyProtection="1">
      <protection hidden="1"/>
    </xf>
    <xf numFmtId="0" fontId="28" fillId="16" borderId="27" xfId="0" applyFont="1" applyFill="1" applyBorder="1" applyAlignment="1">
      <alignment horizontal="center"/>
    </xf>
    <xf numFmtId="0" fontId="28" fillId="16" borderId="32" xfId="0" applyFont="1" applyFill="1" applyBorder="1" applyAlignment="1">
      <alignment horizontal="center"/>
    </xf>
    <xf numFmtId="1" fontId="26" fillId="7" borderId="39" xfId="0" applyNumberFormat="1" applyFont="1" applyFill="1" applyBorder="1" applyAlignment="1">
      <alignment horizontal="center" vertical="center" wrapText="1"/>
    </xf>
    <xf numFmtId="0" fontId="8" fillId="3" borderId="0" xfId="13" applyFont="1" applyFill="1" applyAlignment="1" applyProtection="1">
      <alignment vertical="center" wrapText="1"/>
      <protection hidden="1"/>
    </xf>
    <xf numFmtId="0" fontId="29" fillId="3" borderId="2" xfId="13" applyFont="1" applyFill="1" applyBorder="1" applyAlignment="1" applyProtection="1">
      <alignment horizontal="center" vertical="center" wrapText="1"/>
      <protection hidden="1"/>
    </xf>
    <xf numFmtId="164" fontId="8" fillId="5" borderId="2" xfId="9" applyNumberFormat="1" applyFont="1" applyFill="1" applyBorder="1" applyAlignment="1" applyProtection="1">
      <alignment horizontal="center" vertical="center" wrapText="1"/>
      <protection hidden="1"/>
    </xf>
    <xf numFmtId="0" fontId="29" fillId="3" borderId="2" xfId="13" applyFont="1" applyFill="1" applyBorder="1" applyAlignment="1" applyProtection="1">
      <alignment horizontal="center" vertical="center"/>
      <protection hidden="1"/>
    </xf>
    <xf numFmtId="164" fontId="8" fillId="7" borderId="2" xfId="9" applyNumberFormat="1"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wrapText="1"/>
      <protection hidden="1"/>
    </xf>
    <xf numFmtId="1" fontId="8" fillId="7" borderId="2" xfId="10" applyNumberFormat="1" applyFont="1" applyFill="1" applyBorder="1" applyAlignment="1" applyProtection="1">
      <alignment horizontal="center" vertical="center" wrapText="1"/>
      <protection hidden="1"/>
    </xf>
    <xf numFmtId="167" fontId="26" fillId="7" borderId="35" xfId="2" applyNumberFormat="1" applyFont="1" applyFill="1" applyBorder="1" applyProtection="1">
      <protection hidden="1"/>
    </xf>
    <xf numFmtId="167" fontId="26" fillId="7" borderId="37" xfId="2" applyNumberFormat="1" applyFont="1" applyFill="1" applyBorder="1" applyProtection="1">
      <protection hidden="1"/>
    </xf>
    <xf numFmtId="167" fontId="26" fillId="17" borderId="37" xfId="2" applyNumberFormat="1" applyFont="1" applyFill="1" applyBorder="1" applyProtection="1">
      <protection hidden="1"/>
    </xf>
    <xf numFmtId="1" fontId="26" fillId="7" borderId="35" xfId="0" applyNumberFormat="1" applyFont="1" applyFill="1" applyBorder="1" applyAlignment="1">
      <alignment horizontal="center" vertical="center" wrapText="1"/>
    </xf>
    <xf numFmtId="0" fontId="26" fillId="9" borderId="0" xfId="0" applyFont="1" applyFill="1" applyAlignment="1">
      <alignment vertical="center"/>
    </xf>
    <xf numFmtId="0" fontId="12" fillId="9" borderId="0" xfId="0" applyFont="1" applyFill="1" applyAlignment="1">
      <alignment vertical="center"/>
    </xf>
    <xf numFmtId="0" fontId="26" fillId="9" borderId="34" xfId="0" applyFont="1" applyFill="1" applyBorder="1" applyAlignment="1">
      <alignment horizontal="center" vertical="center"/>
    </xf>
    <xf numFmtId="0" fontId="26" fillId="9" borderId="36" xfId="0" applyFont="1" applyFill="1" applyBorder="1" applyAlignment="1">
      <alignment horizontal="center" vertical="center"/>
    </xf>
    <xf numFmtId="167" fontId="26" fillId="7" borderId="35" xfId="2" applyNumberFormat="1" applyFont="1" applyFill="1" applyBorder="1" applyAlignment="1" applyProtection="1">
      <alignment horizontal="center" vertical="center"/>
      <protection hidden="1"/>
    </xf>
    <xf numFmtId="167" fontId="26" fillId="7" borderId="37" xfId="2" applyNumberFormat="1" applyFont="1" applyFill="1" applyBorder="1" applyAlignment="1" applyProtection="1">
      <alignment horizontal="center" vertical="center"/>
      <protection hidden="1"/>
    </xf>
    <xf numFmtId="0" fontId="26" fillId="9" borderId="0" xfId="0" applyFont="1" applyFill="1" applyAlignment="1">
      <alignment horizontal="center" vertical="center"/>
    </xf>
    <xf numFmtId="0" fontId="25" fillId="9" borderId="0" xfId="0" applyFont="1" applyFill="1" applyAlignment="1">
      <alignment horizontal="center" vertical="center"/>
    </xf>
    <xf numFmtId="167" fontId="26" fillId="17" borderId="37" xfId="2" applyNumberFormat="1" applyFont="1" applyFill="1" applyBorder="1" applyAlignment="1" applyProtection="1">
      <alignment horizontal="center" vertical="center"/>
      <protection hidden="1"/>
    </xf>
    <xf numFmtId="0" fontId="0" fillId="0" borderId="0" xfId="0" applyAlignment="1">
      <alignment vertical="top"/>
    </xf>
    <xf numFmtId="0" fontId="28" fillId="9" borderId="0" xfId="0" applyFont="1" applyFill="1"/>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31" fillId="5" borderId="2" xfId="13" applyFont="1" applyFill="1" applyBorder="1" applyAlignment="1" applyProtection="1">
      <alignment horizontal="center" vertical="center" wrapText="1"/>
      <protection hidden="1"/>
    </xf>
    <xf numFmtId="0" fontId="31" fillId="7" borderId="2" xfId="13" applyFont="1" applyFill="1" applyBorder="1" applyAlignment="1" applyProtection="1">
      <alignment horizontal="center" vertical="center" wrapText="1"/>
      <protection hidden="1"/>
    </xf>
    <xf numFmtId="164" fontId="31" fillId="7" borderId="2" xfId="9" applyNumberFormat="1" applyFont="1" applyFill="1" applyBorder="1" applyAlignment="1" applyProtection="1">
      <alignment horizontal="left" vertical="center" wrapText="1"/>
      <protection hidden="1"/>
    </xf>
    <xf numFmtId="9" fontId="31" fillId="7" borderId="2" xfId="10" applyFont="1" applyFill="1" applyBorder="1" applyAlignment="1" applyProtection="1">
      <alignment horizontal="left" vertical="center" wrapText="1"/>
      <protection hidden="1"/>
    </xf>
    <xf numFmtId="0" fontId="31" fillId="7" borderId="2" xfId="13" applyFont="1" applyFill="1" applyBorder="1" applyAlignment="1" applyProtection="1">
      <alignment vertical="center" wrapText="1"/>
      <protection hidden="1"/>
    </xf>
    <xf numFmtId="0" fontId="31" fillId="5" borderId="2" xfId="9" applyNumberFormat="1" applyFont="1" applyFill="1" applyBorder="1" applyAlignment="1" applyProtection="1">
      <alignment horizontal="left" vertical="center" wrapText="1"/>
      <protection hidden="1"/>
    </xf>
    <xf numFmtId="10" fontId="8" fillId="7" borderId="2" xfId="10" applyNumberFormat="1" applyFont="1" applyFill="1" applyBorder="1" applyAlignment="1" applyProtection="1">
      <alignment vertical="center"/>
    </xf>
    <xf numFmtId="43" fontId="8" fillId="4" borderId="2" xfId="15" applyFont="1" applyFill="1" applyBorder="1" applyAlignment="1" applyProtection="1">
      <alignment vertical="center"/>
    </xf>
    <xf numFmtId="1" fontId="3" fillId="9" borderId="0" xfId="13" applyNumberFormat="1" applyFill="1" applyAlignment="1">
      <alignment horizontal="center" vertical="center" wrapText="1"/>
    </xf>
    <xf numFmtId="0" fontId="26" fillId="0" borderId="0" xfId="0" applyFont="1"/>
    <xf numFmtId="167" fontId="26" fillId="7" borderId="42" xfId="2" applyNumberFormat="1" applyFont="1" applyFill="1" applyBorder="1" applyAlignment="1" applyProtection="1">
      <alignment horizontal="center" vertical="center"/>
      <protection hidden="1"/>
    </xf>
    <xf numFmtId="0" fontId="26" fillId="6" borderId="2" xfId="2" applyFont="1" applyFill="1" applyBorder="1" applyAlignment="1" applyProtection="1">
      <alignment horizontal="center" vertical="center"/>
      <protection hidden="1"/>
    </xf>
    <xf numFmtId="0" fontId="26" fillId="9" borderId="34" xfId="0" applyFont="1" applyFill="1" applyBorder="1" applyAlignment="1">
      <alignment horizontal="center" vertical="center" wrapText="1"/>
    </xf>
    <xf numFmtId="0" fontId="26" fillId="9" borderId="40" xfId="0" applyFont="1" applyFill="1" applyBorder="1" applyAlignment="1">
      <alignment horizontal="center" vertical="center"/>
    </xf>
    <xf numFmtId="0" fontId="26" fillId="6" borderId="47" xfId="2" applyFont="1" applyFill="1" applyBorder="1" applyAlignment="1" applyProtection="1">
      <alignment horizontal="center" vertical="center"/>
      <protection hidden="1"/>
    </xf>
    <xf numFmtId="0" fontId="26" fillId="6" borderId="41" xfId="2" applyFont="1" applyFill="1" applyBorder="1" applyAlignment="1" applyProtection="1">
      <alignment horizontal="center" vertical="center"/>
      <protection hidden="1"/>
    </xf>
    <xf numFmtId="0" fontId="3" fillId="9" borderId="0" xfId="0" applyFont="1" applyFill="1" applyAlignment="1">
      <alignment horizontal="center" vertical="center"/>
    </xf>
    <xf numFmtId="0" fontId="8" fillId="9" borderId="0" xfId="0" applyFont="1" applyFill="1"/>
    <xf numFmtId="0" fontId="32" fillId="9" borderId="0" xfId="0" applyFont="1" applyFill="1" applyAlignment="1" applyProtection="1">
      <alignment horizontal="center" vertical="center"/>
      <protection locked="0"/>
    </xf>
    <xf numFmtId="0" fontId="9" fillId="9" borderId="0" xfId="0" applyFont="1" applyFill="1" applyProtection="1">
      <protection locked="0"/>
    </xf>
    <xf numFmtId="0" fontId="26" fillId="6" borderId="37" xfId="2" applyFont="1" applyFill="1" applyBorder="1" applyAlignment="1" applyProtection="1">
      <alignment horizontal="center" vertical="center"/>
      <protection hidden="1"/>
    </xf>
    <xf numFmtId="0" fontId="26" fillId="9" borderId="51" xfId="0" applyFont="1" applyFill="1" applyBorder="1" applyAlignment="1">
      <alignment horizontal="center" vertical="center"/>
    </xf>
    <xf numFmtId="0" fontId="26" fillId="9" borderId="53" xfId="0" applyFont="1" applyFill="1" applyBorder="1"/>
    <xf numFmtId="0" fontId="26" fillId="9" borderId="59" xfId="0" applyFont="1" applyFill="1" applyBorder="1" applyAlignment="1">
      <alignment horizontal="center" vertical="center"/>
    </xf>
    <xf numFmtId="0" fontId="26" fillId="9" borderId="60" xfId="0" applyFont="1" applyFill="1" applyBorder="1"/>
    <xf numFmtId="43" fontId="7" fillId="6" borderId="2" xfId="15" applyFont="1" applyFill="1" applyBorder="1" applyAlignment="1" applyProtection="1">
      <alignment vertical="center"/>
      <protection locked="0"/>
    </xf>
    <xf numFmtId="167" fontId="8" fillId="5" borderId="2" xfId="10" applyNumberFormat="1" applyFont="1" applyFill="1" applyBorder="1" applyAlignment="1" applyProtection="1">
      <alignment horizontal="center" vertical="center" wrapText="1"/>
      <protection hidden="1"/>
    </xf>
    <xf numFmtId="9" fontId="8" fillId="4" borderId="2" xfId="10" applyFont="1" applyFill="1" applyBorder="1" applyAlignment="1" applyProtection="1">
      <alignment horizontal="center" vertical="center" wrapText="1"/>
      <protection hidden="1"/>
    </xf>
    <xf numFmtId="167" fontId="8" fillId="4" borderId="2" xfId="10" applyNumberFormat="1" applyFont="1" applyFill="1" applyBorder="1" applyAlignment="1" applyProtection="1">
      <alignment horizontal="center" vertical="center" wrapText="1"/>
      <protection hidden="1"/>
    </xf>
    <xf numFmtId="43" fontId="7" fillId="5" borderId="2" xfId="15" applyFont="1" applyFill="1" applyBorder="1" applyAlignment="1" applyProtection="1">
      <alignment vertical="center"/>
      <protection locked="0"/>
    </xf>
    <xf numFmtId="9" fontId="8" fillId="7" borderId="2" xfId="10" applyFont="1" applyFill="1" applyBorder="1" applyAlignment="1" applyProtection="1">
      <alignment horizontal="center" vertical="center" wrapText="1"/>
      <protection hidden="1"/>
    </xf>
    <xf numFmtId="0" fontId="0" fillId="9" borderId="0" xfId="0" applyFill="1"/>
    <xf numFmtId="0" fontId="0" fillId="19" borderId="0" xfId="0" applyFill="1"/>
    <xf numFmtId="9" fontId="0" fillId="9" borderId="0" xfId="0" applyNumberFormat="1" applyFill="1"/>
    <xf numFmtId="0" fontId="0" fillId="21" borderId="0" xfId="0" applyFill="1"/>
    <xf numFmtId="0" fontId="0" fillId="9" borderId="0" xfId="0" applyFill="1" applyAlignment="1">
      <alignment horizontal="right"/>
    </xf>
    <xf numFmtId="0" fontId="15" fillId="9" borderId="0" xfId="0" applyFont="1" applyFill="1"/>
    <xf numFmtId="9" fontId="0" fillId="9" borderId="2" xfId="0" applyNumberFormat="1" applyFill="1" applyBorder="1"/>
    <xf numFmtId="0" fontId="15" fillId="9" borderId="2" xfId="0" applyFont="1" applyFill="1" applyBorder="1"/>
    <xf numFmtId="0" fontId="0" fillId="9" borderId="2" xfId="0" applyFill="1" applyBorder="1"/>
    <xf numFmtId="9" fontId="0" fillId="9" borderId="2" xfId="0" applyNumberFormat="1" applyFill="1" applyBorder="1" applyAlignment="1">
      <alignment horizontal="right"/>
    </xf>
    <xf numFmtId="0" fontId="0" fillId="9" borderId="2" xfId="0" applyFill="1" applyBorder="1" applyAlignment="1">
      <alignment horizontal="right"/>
    </xf>
    <xf numFmtId="0" fontId="0" fillId="9" borderId="7" xfId="0" applyFill="1" applyBorder="1"/>
    <xf numFmtId="0" fontId="0" fillId="9" borderId="4" xfId="0" applyFill="1" applyBorder="1" applyAlignment="1">
      <alignment horizontal="right"/>
    </xf>
    <xf numFmtId="0" fontId="0" fillId="9" borderId="3" xfId="0" applyFill="1" applyBorder="1" applyAlignment="1">
      <alignment horizontal="right"/>
    </xf>
    <xf numFmtId="0" fontId="0" fillId="9" borderId="8" xfId="0" applyFill="1" applyBorder="1"/>
    <xf numFmtId="0" fontId="33" fillId="9" borderId="0" xfId="0" applyFont="1" applyFill="1"/>
    <xf numFmtId="0" fontId="2" fillId="9" borderId="0" xfId="0" applyFont="1" applyFill="1" applyAlignment="1">
      <alignment horizontal="center"/>
    </xf>
    <xf numFmtId="9" fontId="0" fillId="9" borderId="4" xfId="0" applyNumberFormat="1" applyFill="1" applyBorder="1" applyAlignment="1">
      <alignment horizontal="right"/>
    </xf>
    <xf numFmtId="0" fontId="33" fillId="9" borderId="0" xfId="0" applyFont="1" applyFill="1" applyAlignment="1">
      <alignment horizontal="right" wrapText="1"/>
    </xf>
    <xf numFmtId="0" fontId="15" fillId="3" borderId="2" xfId="0" applyFont="1" applyFill="1" applyBorder="1"/>
    <xf numFmtId="0" fontId="0" fillId="21" borderId="2" xfId="0" applyFill="1" applyBorder="1" applyAlignment="1">
      <alignment wrapText="1"/>
    </xf>
    <xf numFmtId="0" fontId="15" fillId="3" borderId="10" xfId="0" applyFont="1" applyFill="1" applyBorder="1"/>
    <xf numFmtId="0" fontId="0" fillId="21" borderId="10" xfId="0" applyFill="1" applyBorder="1" applyAlignment="1">
      <alignment wrapText="1"/>
    </xf>
    <xf numFmtId="0" fontId="2" fillId="18" borderId="2" xfId="0" applyFont="1" applyFill="1" applyBorder="1" applyAlignment="1">
      <alignment horizontal="center"/>
    </xf>
    <xf numFmtId="0" fontId="0" fillId="21" borderId="2" xfId="0" applyFill="1" applyBorder="1" applyAlignment="1">
      <alignment horizontal="left"/>
    </xf>
    <xf numFmtId="0" fontId="2" fillId="18" borderId="3" xfId="0" applyFont="1" applyFill="1" applyBorder="1" applyAlignment="1">
      <alignment horizontal="center"/>
    </xf>
    <xf numFmtId="0" fontId="15" fillId="18" borderId="7" xfId="0" applyFont="1" applyFill="1" applyBorder="1"/>
    <xf numFmtId="1" fontId="0" fillId="0" borderId="0" xfId="0" applyNumberFormat="1"/>
    <xf numFmtId="0" fontId="2" fillId="23" borderId="0" xfId="0" applyFont="1" applyFill="1"/>
    <xf numFmtId="1" fontId="33" fillId="24" borderId="0" xfId="0" applyNumberFormat="1" applyFont="1" applyFill="1"/>
    <xf numFmtId="1" fontId="33" fillId="12" borderId="0" xfId="0" applyNumberFormat="1" applyFont="1" applyFill="1"/>
    <xf numFmtId="1" fontId="0" fillId="12" borderId="0" xfId="0" applyNumberFormat="1" applyFill="1"/>
    <xf numFmtId="1" fontId="0" fillId="7" borderId="0" xfId="0" applyNumberFormat="1" applyFill="1"/>
    <xf numFmtId="1" fontId="0" fillId="19" borderId="0" xfId="0" applyNumberFormat="1" applyFill="1"/>
    <xf numFmtId="1" fontId="0" fillId="25" borderId="0" xfId="0" applyNumberFormat="1" applyFill="1"/>
    <xf numFmtId="0" fontId="33" fillId="0" borderId="0" xfId="0" applyFont="1"/>
    <xf numFmtId="1" fontId="33" fillId="26" borderId="0" xfId="0" applyNumberFormat="1" applyFont="1" applyFill="1"/>
    <xf numFmtId="1" fontId="33" fillId="27" borderId="0" xfId="0" applyNumberFormat="1" applyFont="1" applyFill="1"/>
    <xf numFmtId="1" fontId="0" fillId="27" borderId="0" xfId="0" applyNumberFormat="1" applyFill="1"/>
    <xf numFmtId="1" fontId="0" fillId="28" borderId="0" xfId="0" applyNumberFormat="1" applyFill="1"/>
    <xf numFmtId="1" fontId="0" fillId="29" borderId="0" xfId="0" applyNumberFormat="1" applyFill="1"/>
    <xf numFmtId="1" fontId="0" fillId="30" borderId="0" xfId="0" applyNumberFormat="1" applyFill="1"/>
    <xf numFmtId="1" fontId="33" fillId="0" borderId="0" xfId="0" applyNumberFormat="1" applyFont="1"/>
    <xf numFmtId="1" fontId="33" fillId="31" borderId="0" xfId="0" applyNumberFormat="1" applyFont="1" applyFill="1"/>
    <xf numFmtId="1" fontId="33" fillId="32" borderId="0" xfId="0" applyNumberFormat="1" applyFont="1" applyFill="1"/>
    <xf numFmtId="1" fontId="0" fillId="32" borderId="0" xfId="0" applyNumberFormat="1" applyFill="1"/>
    <xf numFmtId="1" fontId="0" fillId="14" borderId="0" xfId="0" applyNumberFormat="1" applyFill="1"/>
    <xf numFmtId="1" fontId="0" fillId="33" borderId="0" xfId="0" applyNumberFormat="1" applyFill="1"/>
    <xf numFmtId="1" fontId="0" fillId="34" borderId="0" xfId="0" applyNumberFormat="1" applyFill="1"/>
    <xf numFmtId="1" fontId="33" fillId="35" borderId="0" xfId="0" applyNumberFormat="1" applyFont="1" applyFill="1"/>
    <xf numFmtId="1" fontId="33" fillId="13" borderId="0" xfId="0" applyNumberFormat="1" applyFont="1" applyFill="1"/>
    <xf numFmtId="1" fontId="0" fillId="13" borderId="0" xfId="0" applyNumberFormat="1" applyFill="1"/>
    <xf numFmtId="1" fontId="0" fillId="36" borderId="0" xfId="0" applyNumberFormat="1" applyFill="1"/>
    <xf numFmtId="1" fontId="0" fillId="21" borderId="0" xfId="0" applyNumberFormat="1" applyFill="1"/>
    <xf numFmtId="1" fontId="0" fillId="37" borderId="0" xfId="0" applyNumberFormat="1" applyFill="1"/>
    <xf numFmtId="1" fontId="33" fillId="38" borderId="0" xfId="0" applyNumberFormat="1" applyFont="1" applyFill="1"/>
    <xf numFmtId="1" fontId="33" fillId="39" borderId="0" xfId="0" applyNumberFormat="1" applyFont="1" applyFill="1"/>
    <xf numFmtId="1" fontId="0" fillId="39" borderId="0" xfId="0" applyNumberFormat="1" applyFill="1"/>
    <xf numFmtId="1" fontId="0" fillId="40" borderId="0" xfId="0" applyNumberFormat="1" applyFill="1"/>
    <xf numFmtId="1" fontId="0" fillId="20" borderId="0" xfId="0" applyNumberFormat="1" applyFill="1"/>
    <xf numFmtId="1" fontId="0" fillId="15" borderId="0" xfId="0" applyNumberFormat="1" applyFill="1"/>
    <xf numFmtId="1" fontId="33" fillId="41" borderId="0" xfId="0" applyNumberFormat="1" applyFont="1" applyFill="1"/>
    <xf numFmtId="1" fontId="33" fillId="42" borderId="0" xfId="0" applyNumberFormat="1" applyFont="1" applyFill="1"/>
    <xf numFmtId="1" fontId="0" fillId="42" borderId="0" xfId="0" applyNumberFormat="1" applyFill="1"/>
    <xf numFmtId="1" fontId="0" fillId="43" borderId="0" xfId="0" applyNumberFormat="1" applyFill="1"/>
    <xf numFmtId="1" fontId="0" fillId="44" borderId="0" xfId="0" applyNumberFormat="1" applyFill="1"/>
    <xf numFmtId="1" fontId="0" fillId="45" borderId="0" xfId="0" applyNumberFormat="1" applyFill="1"/>
    <xf numFmtId="0" fontId="8" fillId="7" borderId="16" xfId="13" applyFont="1" applyFill="1" applyBorder="1" applyAlignment="1" applyProtection="1">
      <alignment horizontal="center" vertical="center" wrapText="1"/>
      <protection hidden="1"/>
    </xf>
    <xf numFmtId="0" fontId="33" fillId="0" borderId="0" xfId="13" applyFont="1" applyAlignment="1" applyProtection="1">
      <alignment horizontal="left" vertical="center" wrapText="1"/>
      <protection hidden="1"/>
    </xf>
    <xf numFmtId="0" fontId="0" fillId="36" borderId="0" xfId="0" applyFill="1"/>
    <xf numFmtId="10" fontId="15" fillId="19" borderId="2" xfId="10" applyNumberFormat="1" applyFont="1" applyFill="1" applyBorder="1"/>
    <xf numFmtId="10" fontId="0" fillId="19" borderId="10" xfId="10" applyNumberFormat="1" applyFont="1" applyFill="1" applyBorder="1" applyAlignment="1">
      <alignment horizontal="right" wrapText="1"/>
    </xf>
    <xf numFmtId="10" fontId="0" fillId="19" borderId="2" xfId="10" applyNumberFormat="1" applyFont="1" applyFill="1" applyBorder="1" applyAlignment="1">
      <alignment horizontal="right" wrapText="1"/>
    </xf>
    <xf numFmtId="10" fontId="0" fillId="19" borderId="2" xfId="0" applyNumberFormat="1" applyFill="1" applyBorder="1"/>
    <xf numFmtId="10" fontId="8" fillId="5" borderId="2" xfId="10" applyNumberFormat="1" applyFont="1" applyFill="1" applyBorder="1" applyAlignment="1" applyProtection="1">
      <alignment horizontal="center" vertical="center" wrapText="1"/>
      <protection hidden="1"/>
    </xf>
    <xf numFmtId="0" fontId="7" fillId="3" borderId="3" xfId="13" applyFont="1" applyFill="1" applyBorder="1" applyAlignment="1" applyProtection="1">
      <alignment horizontal="right" vertical="center" wrapText="1"/>
      <protection hidden="1"/>
    </xf>
    <xf numFmtId="1" fontId="8" fillId="6" borderId="2" xfId="13" applyNumberFormat="1" applyFont="1" applyFill="1" applyBorder="1" applyAlignment="1" applyProtection="1">
      <alignment horizontal="center" vertical="center" wrapText="1"/>
      <protection locked="0"/>
    </xf>
    <xf numFmtId="0" fontId="22" fillId="9" borderId="0" xfId="13" applyFont="1" applyFill="1" applyAlignment="1">
      <alignment vertical="top" wrapText="1"/>
    </xf>
    <xf numFmtId="0" fontId="15" fillId="7" borderId="0" xfId="0" applyFont="1" applyFill="1" applyAlignment="1">
      <alignment horizontal="left" wrapText="1"/>
    </xf>
    <xf numFmtId="0" fontId="18" fillId="12" borderId="0" xfId="0" applyFont="1" applyFill="1" applyAlignment="1">
      <alignment horizontal="left"/>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0" fillId="13" borderId="0" xfId="0" applyFont="1" applyFill="1" applyAlignment="1">
      <alignment horizontal="left"/>
    </xf>
    <xf numFmtId="0" fontId="20" fillId="14" borderId="0" xfId="0" applyFont="1" applyFill="1" applyAlignment="1">
      <alignment horizontal="left"/>
    </xf>
    <xf numFmtId="0" fontId="20" fillId="20" borderId="0" xfId="0" applyFont="1" applyFill="1" applyAlignment="1">
      <alignment horizontal="left"/>
    </xf>
    <xf numFmtId="0" fontId="0" fillId="0" borderId="0" xfId="0" applyAlignment="1">
      <alignment horizontal="left" wrapText="1"/>
    </xf>
    <xf numFmtId="0" fontId="0" fillId="0" borderId="21" xfId="0" applyBorder="1" applyAlignment="1">
      <alignment horizontal="left" wrapText="1"/>
    </xf>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7" fillId="3" borderId="8" xfId="13" applyFont="1" applyFill="1" applyBorder="1" applyAlignment="1" applyProtection="1">
      <alignment horizontal="center" vertical="center" wrapText="1"/>
      <protection hidden="1"/>
    </xf>
    <xf numFmtId="0" fontId="8" fillId="3" borderId="7" xfId="13" applyFont="1" applyFill="1" applyBorder="1" applyAlignment="1">
      <alignment horizontal="left" vertical="center"/>
    </xf>
    <xf numFmtId="0" fontId="8" fillId="3" borderId="4" xfId="13" applyFont="1" applyFill="1" applyBorder="1" applyAlignment="1">
      <alignment horizontal="left" vertical="center"/>
    </xf>
    <xf numFmtId="0" fontId="8" fillId="3" borderId="3" xfId="13" applyFont="1" applyFill="1" applyBorder="1" applyAlignment="1">
      <alignment horizontal="left" vertical="center"/>
    </xf>
    <xf numFmtId="0" fontId="8" fillId="3" borderId="7" xfId="13" applyFont="1" applyFill="1" applyBorder="1" applyAlignment="1" applyProtection="1">
      <alignment horizontal="left" vertical="center" wrapText="1"/>
      <protection hidden="1"/>
    </xf>
    <xf numFmtId="0" fontId="8" fillId="3" borderId="4" xfId="13" applyFont="1" applyFill="1" applyBorder="1" applyAlignment="1" applyProtection="1">
      <alignment horizontal="left" vertical="center" wrapText="1"/>
      <protection hidden="1"/>
    </xf>
    <xf numFmtId="0" fontId="8" fillId="3" borderId="3" xfId="13" applyFont="1" applyFill="1" applyBorder="1" applyAlignment="1" applyProtection="1">
      <alignment horizontal="left" vertical="center" wrapText="1"/>
      <protection hidden="1"/>
    </xf>
    <xf numFmtId="0" fontId="7" fillId="3" borderId="13" xfId="13" applyFont="1" applyFill="1" applyBorder="1" applyAlignment="1">
      <alignment horizontal="center" vertical="center" wrapText="1"/>
    </xf>
    <xf numFmtId="0" fontId="7" fillId="3" borderId="14" xfId="13" applyFont="1" applyFill="1" applyBorder="1" applyAlignment="1">
      <alignment horizontal="center" vertical="center" wrapText="1"/>
    </xf>
    <xf numFmtId="0" fontId="0" fillId="9" borderId="0" xfId="0" applyFill="1"/>
    <xf numFmtId="0" fontId="0" fillId="9" borderId="0" xfId="0" applyFill="1" applyAlignment="1">
      <alignment horizontal="left"/>
    </xf>
    <xf numFmtId="0" fontId="2" fillId="18" borderId="2" xfId="0" applyFont="1" applyFill="1" applyBorder="1" applyAlignment="1">
      <alignment horizontal="center"/>
    </xf>
    <xf numFmtId="0" fontId="2" fillId="18" borderId="2" xfId="0" applyFont="1" applyFill="1" applyBorder="1" applyAlignment="1">
      <alignment horizontal="right"/>
    </xf>
    <xf numFmtId="0" fontId="15" fillId="22" borderId="7" xfId="0" applyFont="1" applyFill="1" applyBorder="1"/>
    <xf numFmtId="0" fontId="15" fillId="22" borderId="3" xfId="0" applyFont="1" applyFill="1" applyBorder="1"/>
    <xf numFmtId="0" fontId="22" fillId="17" borderId="31" xfId="2" applyFont="1" applyFill="1" applyBorder="1" applyAlignment="1" applyProtection="1">
      <alignment wrapText="1"/>
      <protection hidden="1"/>
    </xf>
    <xf numFmtId="0" fontId="22" fillId="17" borderId="32" xfId="2" applyFont="1" applyFill="1" applyBorder="1" applyAlignment="1" applyProtection="1">
      <alignment wrapText="1"/>
      <protection hidden="1"/>
    </xf>
    <xf numFmtId="0" fontId="22" fillId="17" borderId="33" xfId="2" applyFont="1" applyFill="1" applyBorder="1" applyAlignment="1" applyProtection="1">
      <alignment wrapText="1"/>
      <protection hidden="1"/>
    </xf>
    <xf numFmtId="0" fontId="24" fillId="0" borderId="7" xfId="2" applyFont="1" applyBorder="1" applyAlignment="1">
      <alignment horizontal="left" vertical="center" wrapText="1"/>
    </xf>
    <xf numFmtId="0" fontId="24" fillId="0" borderId="4" xfId="2" applyFont="1" applyBorder="1" applyAlignment="1">
      <alignment horizontal="left" vertical="center" wrapText="1"/>
    </xf>
    <xf numFmtId="0" fontId="24" fillId="0" borderId="3" xfId="2" applyFont="1" applyBorder="1" applyAlignment="1">
      <alignment horizontal="left" vertical="center" wrapText="1"/>
    </xf>
    <xf numFmtId="0" fontId="3" fillId="15" borderId="0" xfId="2" applyFill="1" applyAlignment="1" applyProtection="1">
      <alignment horizontal="left" vertical="top" wrapText="1"/>
      <protection hidden="1"/>
    </xf>
    <xf numFmtId="0" fontId="7" fillId="9" borderId="26" xfId="2" applyFont="1" applyFill="1" applyBorder="1" applyAlignment="1" applyProtection="1">
      <alignment horizontal="center"/>
      <protection hidden="1"/>
    </xf>
    <xf numFmtId="0" fontId="7" fillId="9" borderId="27" xfId="2" applyFont="1" applyFill="1" applyBorder="1" applyAlignment="1" applyProtection="1">
      <alignment horizontal="center"/>
      <protection hidden="1"/>
    </xf>
    <xf numFmtId="0" fontId="7" fillId="9" borderId="28" xfId="2" applyFont="1" applyFill="1" applyBorder="1" applyAlignment="1" applyProtection="1">
      <alignment horizontal="center"/>
      <protection hidden="1"/>
    </xf>
    <xf numFmtId="0" fontId="22" fillId="15" borderId="29" xfId="2" applyFont="1" applyFill="1" applyBorder="1" applyProtection="1">
      <protection hidden="1"/>
    </xf>
    <xf numFmtId="0" fontId="22" fillId="15" borderId="4" xfId="2" applyFont="1" applyFill="1" applyBorder="1" applyProtection="1">
      <protection hidden="1"/>
    </xf>
    <xf numFmtId="0" fontId="22" fillId="15" borderId="30" xfId="2" applyFont="1" applyFill="1" applyBorder="1" applyProtection="1">
      <protection hidden="1"/>
    </xf>
    <xf numFmtId="0" fontId="23" fillId="6" borderId="29" xfId="2" applyFont="1" applyFill="1" applyBorder="1" applyProtection="1">
      <protection hidden="1"/>
    </xf>
    <xf numFmtId="0" fontId="23" fillId="6" borderId="4" xfId="2" applyFont="1" applyFill="1" applyBorder="1" applyProtection="1">
      <protection hidden="1"/>
    </xf>
    <xf numFmtId="0" fontId="23" fillId="6" borderId="30" xfId="2" applyFont="1" applyFill="1" applyBorder="1" applyProtection="1">
      <protection hidden="1"/>
    </xf>
    <xf numFmtId="0" fontId="23" fillId="7" borderId="29" xfId="2" applyFont="1" applyFill="1" applyBorder="1" applyAlignment="1" applyProtection="1">
      <alignment wrapText="1"/>
      <protection hidden="1"/>
    </xf>
    <xf numFmtId="0" fontId="23" fillId="7" borderId="4" xfId="2" applyFont="1" applyFill="1" applyBorder="1" applyAlignment="1" applyProtection="1">
      <alignment wrapText="1"/>
      <protection hidden="1"/>
    </xf>
    <xf numFmtId="0" fontId="23" fillId="7" borderId="30" xfId="2" applyFont="1" applyFill="1" applyBorder="1" applyAlignment="1" applyProtection="1">
      <alignment wrapText="1"/>
      <protection hidden="1"/>
    </xf>
    <xf numFmtId="0" fontId="23" fillId="16" borderId="29" xfId="2" applyFont="1" applyFill="1" applyBorder="1" applyAlignment="1" applyProtection="1">
      <alignment wrapText="1"/>
      <protection hidden="1"/>
    </xf>
    <xf numFmtId="0" fontId="23" fillId="16" borderId="4" xfId="2" applyFont="1" applyFill="1" applyBorder="1" applyAlignment="1" applyProtection="1">
      <alignment wrapText="1"/>
      <protection hidden="1"/>
    </xf>
    <xf numFmtId="0" fontId="23" fillId="16" borderId="30" xfId="2" applyFont="1" applyFill="1" applyBorder="1" applyAlignment="1" applyProtection="1">
      <alignment wrapText="1"/>
      <protection hidden="1"/>
    </xf>
    <xf numFmtId="0" fontId="26" fillId="15" borderId="38" xfId="0" applyFont="1" applyFill="1" applyBorder="1" applyAlignment="1">
      <alignment vertical="center" wrapText="1"/>
    </xf>
    <xf numFmtId="0" fontId="28" fillId="16" borderId="48" xfId="0" applyFont="1" applyFill="1" applyBorder="1" applyAlignment="1">
      <alignment horizontal="center" vertical="center"/>
    </xf>
    <xf numFmtId="0" fontId="28" fillId="16" borderId="49" xfId="0" applyFont="1" applyFill="1" applyBorder="1" applyAlignment="1">
      <alignment horizontal="center" vertical="center"/>
    </xf>
    <xf numFmtId="0" fontId="26" fillId="9" borderId="50" xfId="0" applyFont="1" applyFill="1" applyBorder="1" applyAlignment="1">
      <alignment horizontal="center" vertical="center"/>
    </xf>
    <xf numFmtId="0" fontId="26" fillId="9" borderId="0" xfId="0" applyFont="1" applyFill="1" applyAlignment="1">
      <alignment horizontal="center" vertical="center"/>
    </xf>
    <xf numFmtId="0" fontId="26" fillId="9" borderId="54" xfId="0" applyFont="1" applyFill="1" applyBorder="1" applyAlignment="1">
      <alignment horizontal="center" vertical="center"/>
    </xf>
    <xf numFmtId="0" fontId="26" fillId="9" borderId="52" xfId="0" applyFont="1" applyFill="1" applyBorder="1" applyAlignment="1">
      <alignment horizontal="center" vertical="center"/>
    </xf>
    <xf numFmtId="0" fontId="26" fillId="9" borderId="55" xfId="0" applyFont="1" applyFill="1" applyBorder="1" applyAlignment="1">
      <alignment horizontal="center" vertical="center"/>
    </xf>
    <xf numFmtId="0" fontId="26" fillId="9" borderId="56" xfId="0" applyFont="1" applyFill="1" applyBorder="1" applyAlignment="1">
      <alignment horizontal="center" vertical="center"/>
    </xf>
    <xf numFmtId="0" fontId="26" fillId="9" borderId="57" xfId="0" applyFont="1" applyFill="1" applyBorder="1" applyAlignment="1">
      <alignment horizontal="center" vertical="center"/>
    </xf>
    <xf numFmtId="0" fontId="26" fillId="9" borderId="58" xfId="0" applyFont="1" applyFill="1" applyBorder="1" applyAlignment="1">
      <alignment horizontal="center" vertical="center"/>
    </xf>
    <xf numFmtId="0" fontId="28" fillId="16" borderId="41" xfId="0" applyFont="1" applyFill="1" applyBorder="1" applyAlignment="1">
      <alignment horizontal="center" vertical="center"/>
    </xf>
    <xf numFmtId="0" fontId="28" fillId="16" borderId="39" xfId="0" applyFont="1" applyFill="1" applyBorder="1" applyAlignment="1">
      <alignment horizontal="center" vertical="center"/>
    </xf>
    <xf numFmtId="0" fontId="26" fillId="15" borderId="0" xfId="0" applyFont="1" applyFill="1" applyAlignment="1">
      <alignment vertical="center" wrapText="1"/>
    </xf>
    <xf numFmtId="0" fontId="28" fillId="16" borderId="43" xfId="0" applyFont="1" applyFill="1" applyBorder="1" applyAlignment="1">
      <alignment horizontal="center" vertical="center" wrapText="1"/>
    </xf>
    <xf numFmtId="0" fontId="28" fillId="16" borderId="44"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28" fillId="16" borderId="46" xfId="0" applyFont="1" applyFill="1" applyBorder="1" applyAlignment="1">
      <alignment horizontal="center" vertical="center" wrapText="1"/>
    </xf>
    <xf numFmtId="10" fontId="0" fillId="0" borderId="0" xfId="0" applyNumberFormat="1"/>
  </cellXfs>
  <cellStyles count="32">
    <cellStyle name="Check Cell" xfId="1" builtinId="23"/>
    <cellStyle name="Comma" xfId="9" builtinId="3"/>
    <cellStyle name="Comma 2" xfId="4" xr:uid="{00000000-0005-0000-0000-000002000000}"/>
    <cellStyle name="Comma 2 2" xfId="15" xr:uid="{00000000-0005-0000-0000-000003000000}"/>
    <cellStyle name="Comma 3" xfId="5" xr:uid="{00000000-0005-0000-0000-000004000000}"/>
    <cellStyle name="Followed Hyperlink" xfId="31" builtinId="9" hidden="1"/>
    <cellStyle name="Followed Hyperlink" xfId="23" builtinId="9" hidden="1"/>
    <cellStyle name="Followed Hyperlink" xfId="17" builtinId="9" hidden="1"/>
    <cellStyle name="Followed Hyperlink" xfId="25" builtinId="9" hidden="1"/>
    <cellStyle name="Followed Hyperlink" xfId="29" builtinId="9" hidden="1"/>
    <cellStyle name="Followed Hyperlink" xfId="12" builtinId="9" hidden="1"/>
    <cellStyle name="Followed Hyperlink" xfId="19" builtinId="9" hidden="1"/>
    <cellStyle name="Followed Hyperlink" xfId="27" builtinId="9" hidden="1"/>
    <cellStyle name="Followed Hyperlink" xfId="21" builtinId="9" hidden="1"/>
    <cellStyle name="Hyperlink" xfId="16" builtinId="8" hidden="1"/>
    <cellStyle name="Hyperlink" xfId="24" builtinId="8" hidden="1"/>
    <cellStyle name="Hyperlink" xfId="11" builtinId="8" hidden="1"/>
    <cellStyle name="Hyperlink" xfId="28" builtinId="8" hidden="1"/>
    <cellStyle name="Hyperlink" xfId="18" builtinId="8" hidden="1"/>
    <cellStyle name="Hyperlink" xfId="20" builtinId="8" hidden="1"/>
    <cellStyle name="Hyperlink" xfId="22" builtinId="8" hidden="1"/>
    <cellStyle name="Hyperlink" xfId="30" builtinId="8" hidden="1"/>
    <cellStyle name="Hyperlink" xfId="26" builtinId="8" hidden="1"/>
    <cellStyle name="Normal" xfId="0" builtinId="0"/>
    <cellStyle name="Normal 2" xfId="2" xr:uid="{00000000-0005-0000-0000-000018000000}"/>
    <cellStyle name="Normal 3" xfId="6" xr:uid="{00000000-0005-0000-0000-000019000000}"/>
    <cellStyle name="Normal 4" xfId="8" xr:uid="{00000000-0005-0000-0000-00001A000000}"/>
    <cellStyle name="Normal 4 2" xfId="13" xr:uid="{00000000-0005-0000-0000-00001B000000}"/>
    <cellStyle name="Normal 5" xfId="7" xr:uid="{00000000-0005-0000-0000-00001C000000}"/>
    <cellStyle name="Percent" xfId="10" builtinId="5"/>
    <cellStyle name="Percent 2" xfId="3" xr:uid="{00000000-0005-0000-0000-00001E000000}"/>
    <cellStyle name="Percent 2 2" xfId="14" xr:uid="{00000000-0005-0000-0000-00001F000000}"/>
  </cellStyles>
  <dxfs count="11">
    <dxf>
      <fill>
        <patternFill>
          <bgColor rgb="FFFFC7CE"/>
        </patternFill>
      </fill>
    </dxf>
    <dxf>
      <fill>
        <patternFill>
          <bgColor theme="4" tint="0.59996337778862885"/>
        </patternFill>
      </fill>
    </dxf>
    <dxf>
      <fill>
        <patternFill>
          <bgColor rgb="FFFFC7CE"/>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6" tint="0.59996337778862885"/>
        </patternFill>
      </fill>
    </dxf>
    <dxf>
      <font>
        <strike val="0"/>
        <color theme="0"/>
      </font>
      <border>
        <left/>
        <right/>
        <top/>
        <bottom/>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9"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F$9" lockText="1" noThreeD="1"/>
</file>

<file path=xl/ctrlProps/ctrlProp4.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355112</xdr:colOff>
      <xdr:row>0</xdr:row>
      <xdr:rowOff>47627</xdr:rowOff>
    </xdr:from>
    <xdr:to>
      <xdr:col>16</xdr:col>
      <xdr:colOff>1084634</xdr:colOff>
      <xdr:row>2</xdr:row>
      <xdr:rowOff>120650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3562" y="47627"/>
          <a:ext cx="729522" cy="1063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6</xdr:row>
          <xdr:rowOff>146050</xdr:rowOff>
        </xdr:from>
        <xdr:to>
          <xdr:col>3</xdr:col>
          <xdr:colOff>647700</xdr:colOff>
          <xdr:row>8</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Fuste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127000</xdr:rowOff>
        </xdr:from>
        <xdr:to>
          <xdr:col>4</xdr:col>
          <xdr:colOff>336550</xdr:colOff>
          <xdr:row>9</xdr:row>
          <xdr:rowOff>38100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Arbol entero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146050</xdr:rowOff>
        </xdr:from>
        <xdr:to>
          <xdr:col>3</xdr:col>
          <xdr:colOff>685800</xdr:colOff>
          <xdr:row>9</xdr:row>
          <xdr:rowOff>50800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Fuste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146050</xdr:rowOff>
        </xdr:from>
        <xdr:to>
          <xdr:col>4</xdr:col>
          <xdr:colOff>114300</xdr:colOff>
          <xdr:row>10</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Arbol entero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imateregistry-my.sharepoint.com/Public/Policy/Grassland/GrassTool/v2.0d/DRAFT_Climate_Action_Reserve_GrassTool_Beta_v2.0d_(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s"/>
      <sheetName val="Calculations"/>
      <sheetName val="Report"/>
      <sheetName val="EF Summary"/>
      <sheetName val="Constants"/>
      <sheetName val="MLRAs"/>
      <sheetName val="Counties"/>
      <sheetName val="Baseline EFs"/>
      <sheetName val="Project EFs"/>
      <sheetName val="Grazing"/>
      <sheetName val="eGRID"/>
      <sheetName val="DFσ"/>
    </sheetNames>
    <sheetDataSet>
      <sheetData sheetId="0"/>
      <sheetData sheetId="1" refreshError="1"/>
      <sheetData sheetId="2" refreshError="1"/>
      <sheetData sheetId="3" refreshError="1"/>
      <sheetData sheetId="4">
        <row r="8">
          <cell r="A8" t="str">
            <v>Year 1-10</v>
          </cell>
          <cell r="D8">
            <v>0</v>
          </cell>
          <cell r="F8">
            <v>0</v>
          </cell>
          <cell r="H8">
            <v>0</v>
          </cell>
          <cell r="J8">
            <v>0</v>
          </cell>
          <cell r="L8">
            <v>0</v>
          </cell>
          <cell r="N8">
            <v>0</v>
          </cell>
          <cell r="P8">
            <v>0</v>
          </cell>
          <cell r="R8">
            <v>0</v>
          </cell>
          <cell r="T8">
            <v>0</v>
          </cell>
          <cell r="V8">
            <v>0</v>
          </cell>
        </row>
        <row r="9">
          <cell r="A9" t="str">
            <v>Year 11-20</v>
          </cell>
          <cell r="D9">
            <v>0</v>
          </cell>
          <cell r="F9">
            <v>0</v>
          </cell>
          <cell r="H9">
            <v>0</v>
          </cell>
          <cell r="J9">
            <v>0</v>
          </cell>
          <cell r="L9">
            <v>0</v>
          </cell>
          <cell r="N9">
            <v>0</v>
          </cell>
          <cell r="P9">
            <v>0</v>
          </cell>
          <cell r="R9">
            <v>0</v>
          </cell>
          <cell r="T9">
            <v>0</v>
          </cell>
          <cell r="V9">
            <v>0</v>
          </cell>
        </row>
        <row r="10">
          <cell r="A10" t="str">
            <v>Year 21-30</v>
          </cell>
          <cell r="D10">
            <v>0</v>
          </cell>
          <cell r="F10">
            <v>0</v>
          </cell>
          <cell r="H10">
            <v>0</v>
          </cell>
          <cell r="J10">
            <v>0</v>
          </cell>
          <cell r="L10">
            <v>0</v>
          </cell>
          <cell r="N10">
            <v>0</v>
          </cell>
          <cell r="P10">
            <v>0</v>
          </cell>
          <cell r="R10">
            <v>0</v>
          </cell>
          <cell r="T10">
            <v>0</v>
          </cell>
          <cell r="V10">
            <v>0</v>
          </cell>
        </row>
        <row r="11">
          <cell r="A11" t="str">
            <v>Year 31-40</v>
          </cell>
          <cell r="D11">
            <v>0</v>
          </cell>
          <cell r="F11">
            <v>0</v>
          </cell>
          <cell r="H11">
            <v>0</v>
          </cell>
          <cell r="J11">
            <v>0</v>
          </cell>
          <cell r="L11">
            <v>0</v>
          </cell>
          <cell r="N11">
            <v>0</v>
          </cell>
          <cell r="P11">
            <v>0</v>
          </cell>
          <cell r="R11">
            <v>0</v>
          </cell>
          <cell r="T11">
            <v>0</v>
          </cell>
          <cell r="V11">
            <v>0</v>
          </cell>
        </row>
        <row r="12">
          <cell r="A12" t="str">
            <v>Year 41-50</v>
          </cell>
          <cell r="D12">
            <v>0</v>
          </cell>
          <cell r="F12">
            <v>0</v>
          </cell>
          <cell r="H12">
            <v>0</v>
          </cell>
          <cell r="J12">
            <v>0</v>
          </cell>
          <cell r="L12">
            <v>0</v>
          </cell>
          <cell r="N12">
            <v>0</v>
          </cell>
          <cell r="P12">
            <v>0</v>
          </cell>
          <cell r="R12">
            <v>0</v>
          </cell>
          <cell r="T12">
            <v>0</v>
          </cell>
          <cell r="V12">
            <v>0</v>
          </cell>
        </row>
        <row r="14">
          <cell r="A14" t="str">
            <v>Year 1-10</v>
          </cell>
          <cell r="D14">
            <v>0</v>
          </cell>
          <cell r="F14">
            <v>0</v>
          </cell>
          <cell r="H14">
            <v>0</v>
          </cell>
          <cell r="J14">
            <v>0</v>
          </cell>
          <cell r="L14">
            <v>0</v>
          </cell>
          <cell r="N14">
            <v>0</v>
          </cell>
          <cell r="P14">
            <v>0</v>
          </cell>
          <cell r="R14">
            <v>0</v>
          </cell>
          <cell r="T14">
            <v>0</v>
          </cell>
          <cell r="V14">
            <v>0</v>
          </cell>
        </row>
        <row r="15">
          <cell r="A15" t="str">
            <v>Year 11-20</v>
          </cell>
          <cell r="D15">
            <v>0</v>
          </cell>
          <cell r="F15">
            <v>0</v>
          </cell>
          <cell r="H15">
            <v>0</v>
          </cell>
          <cell r="J15">
            <v>0</v>
          </cell>
          <cell r="L15">
            <v>0</v>
          </cell>
          <cell r="N15">
            <v>0</v>
          </cell>
          <cell r="P15">
            <v>0</v>
          </cell>
          <cell r="R15">
            <v>0</v>
          </cell>
          <cell r="T15">
            <v>0</v>
          </cell>
          <cell r="V15">
            <v>0</v>
          </cell>
        </row>
        <row r="16">
          <cell r="A16" t="str">
            <v>Year 21-30</v>
          </cell>
          <cell r="D16">
            <v>0</v>
          </cell>
          <cell r="F16">
            <v>0</v>
          </cell>
          <cell r="H16">
            <v>0</v>
          </cell>
          <cell r="J16">
            <v>0</v>
          </cell>
          <cell r="L16">
            <v>0</v>
          </cell>
          <cell r="N16">
            <v>0</v>
          </cell>
          <cell r="P16">
            <v>0</v>
          </cell>
          <cell r="R16">
            <v>0</v>
          </cell>
          <cell r="T16">
            <v>0</v>
          </cell>
          <cell r="V16">
            <v>0</v>
          </cell>
        </row>
        <row r="17">
          <cell r="A17" t="str">
            <v>Year 31-40</v>
          </cell>
          <cell r="D17">
            <v>0</v>
          </cell>
          <cell r="F17">
            <v>0</v>
          </cell>
          <cell r="H17">
            <v>0</v>
          </cell>
          <cell r="J17">
            <v>0</v>
          </cell>
          <cell r="L17">
            <v>0</v>
          </cell>
          <cell r="N17">
            <v>0</v>
          </cell>
          <cell r="P17">
            <v>0</v>
          </cell>
          <cell r="R17">
            <v>0</v>
          </cell>
          <cell r="T17">
            <v>0</v>
          </cell>
          <cell r="V17">
            <v>0</v>
          </cell>
        </row>
        <row r="18">
          <cell r="A18" t="str">
            <v>Year 41-50</v>
          </cell>
          <cell r="D18">
            <v>0</v>
          </cell>
          <cell r="F18">
            <v>0</v>
          </cell>
          <cell r="H18">
            <v>0</v>
          </cell>
          <cell r="J18">
            <v>0</v>
          </cell>
          <cell r="L18">
            <v>0</v>
          </cell>
          <cell r="N18">
            <v>0</v>
          </cell>
          <cell r="P18">
            <v>0</v>
          </cell>
          <cell r="R18">
            <v>0</v>
          </cell>
          <cell r="T18">
            <v>0</v>
          </cell>
          <cell r="V18">
            <v>0</v>
          </cell>
        </row>
        <row r="24">
          <cell r="A24" t="str">
            <v>Year 1-10</v>
          </cell>
          <cell r="D24">
            <v>0</v>
          </cell>
          <cell r="F24">
            <v>0</v>
          </cell>
          <cell r="H24">
            <v>0</v>
          </cell>
          <cell r="J24">
            <v>0</v>
          </cell>
          <cell r="L24">
            <v>0</v>
          </cell>
          <cell r="N24">
            <v>0</v>
          </cell>
          <cell r="P24">
            <v>0</v>
          </cell>
          <cell r="R24">
            <v>0</v>
          </cell>
          <cell r="T24">
            <v>0</v>
          </cell>
          <cell r="V24">
            <v>0</v>
          </cell>
        </row>
        <row r="25">
          <cell r="A25" t="str">
            <v>Year 11-20</v>
          </cell>
          <cell r="D25">
            <v>0</v>
          </cell>
          <cell r="F25">
            <v>0</v>
          </cell>
          <cell r="H25">
            <v>0</v>
          </cell>
          <cell r="J25">
            <v>0</v>
          </cell>
          <cell r="L25">
            <v>0</v>
          </cell>
          <cell r="N25">
            <v>0</v>
          </cell>
          <cell r="P25">
            <v>0</v>
          </cell>
          <cell r="R25">
            <v>0</v>
          </cell>
          <cell r="T25">
            <v>0</v>
          </cell>
          <cell r="V25">
            <v>0</v>
          </cell>
        </row>
        <row r="26">
          <cell r="A26" t="str">
            <v>Year 21-30</v>
          </cell>
          <cell r="D26">
            <v>0</v>
          </cell>
          <cell r="F26">
            <v>0</v>
          </cell>
          <cell r="H26">
            <v>0</v>
          </cell>
          <cell r="J26">
            <v>0</v>
          </cell>
          <cell r="L26">
            <v>0</v>
          </cell>
          <cell r="N26">
            <v>0</v>
          </cell>
          <cell r="P26">
            <v>0</v>
          </cell>
          <cell r="R26">
            <v>0</v>
          </cell>
          <cell r="T26">
            <v>0</v>
          </cell>
          <cell r="V26">
            <v>0</v>
          </cell>
        </row>
        <row r="27">
          <cell r="A27" t="str">
            <v>Year 31-40</v>
          </cell>
          <cell r="D27">
            <v>0</v>
          </cell>
          <cell r="F27">
            <v>0</v>
          </cell>
          <cell r="H27">
            <v>0</v>
          </cell>
          <cell r="J27">
            <v>0</v>
          </cell>
          <cell r="L27">
            <v>0</v>
          </cell>
          <cell r="N27">
            <v>0</v>
          </cell>
          <cell r="P27">
            <v>0</v>
          </cell>
          <cell r="R27">
            <v>0</v>
          </cell>
          <cell r="T27">
            <v>0</v>
          </cell>
          <cell r="V27">
            <v>0</v>
          </cell>
        </row>
        <row r="28">
          <cell r="A28" t="str">
            <v>Year 41-50</v>
          </cell>
          <cell r="D28">
            <v>0</v>
          </cell>
          <cell r="F28">
            <v>0</v>
          </cell>
          <cell r="H28">
            <v>0</v>
          </cell>
          <cell r="J28">
            <v>0</v>
          </cell>
          <cell r="L28">
            <v>0</v>
          </cell>
          <cell r="N28">
            <v>0</v>
          </cell>
          <cell r="P28">
            <v>0</v>
          </cell>
          <cell r="R28">
            <v>0</v>
          </cell>
          <cell r="T28">
            <v>0</v>
          </cell>
          <cell r="V28">
            <v>0</v>
          </cell>
        </row>
      </sheetData>
      <sheetData sheetId="5">
        <row r="5">
          <cell r="B5">
            <v>25</v>
          </cell>
        </row>
        <row r="6">
          <cell r="B6">
            <v>298</v>
          </cell>
        </row>
      </sheetData>
      <sheetData sheetId="6">
        <row r="2">
          <cell r="A2" t="str">
            <v>1: Northern Pacific Coast Range, Foothills, and Valleys</v>
          </cell>
          <cell r="F2" t="str">
            <v>Fine</v>
          </cell>
          <cell r="H2" t="str">
            <v>10-30</v>
          </cell>
        </row>
        <row r="3">
          <cell r="A3" t="str">
            <v>2: Willamette and Puget Sound Valleys</v>
          </cell>
          <cell r="F3" t="str">
            <v>Medium</v>
          </cell>
          <cell r="H3" t="str">
            <v>30+</v>
          </cell>
        </row>
        <row r="4">
          <cell r="A4" t="str">
            <v>3: Olympic and Cascade Mountains</v>
          </cell>
          <cell r="F4" t="str">
            <v>Coarse</v>
          </cell>
        </row>
        <row r="5">
          <cell r="A5" t="str">
            <v>4A: Sitka Spruce Belt</v>
          </cell>
        </row>
        <row r="6">
          <cell r="A6" t="str">
            <v>4B: Coastal Redwood Belt</v>
          </cell>
        </row>
        <row r="7">
          <cell r="A7" t="str">
            <v>5: Siskiyou-Trinity Area</v>
          </cell>
        </row>
        <row r="8">
          <cell r="A8" t="str">
            <v>6: Cascade Mountains, Eastern Slope</v>
          </cell>
        </row>
        <row r="9">
          <cell r="A9" t="str">
            <v>7: Columbia Basin</v>
          </cell>
        </row>
        <row r="10">
          <cell r="A10" t="str">
            <v>8: Columbia Plateau</v>
          </cell>
        </row>
        <row r="11">
          <cell r="A11" t="str">
            <v>9: Palouse and Nez Perce Prairies</v>
          </cell>
        </row>
        <row r="12">
          <cell r="A12" t="str">
            <v>10: Central Rocky and Blue Mountain Foothills</v>
          </cell>
        </row>
        <row r="13">
          <cell r="A13" t="str">
            <v>11: Snake River Plains</v>
          </cell>
        </row>
        <row r="14">
          <cell r="A14" t="str">
            <v>12: Lost River Valleys and Mountains</v>
          </cell>
        </row>
        <row r="15">
          <cell r="A15" t="str">
            <v>13: Eastern Idaho Plateaus</v>
          </cell>
        </row>
        <row r="16">
          <cell r="A16" t="str">
            <v>14: Central California Coastal Valleys</v>
          </cell>
        </row>
        <row r="17">
          <cell r="A17" t="str">
            <v>15: Central California Coast Range</v>
          </cell>
        </row>
        <row r="18">
          <cell r="A18" t="str">
            <v>16: California Delta</v>
          </cell>
        </row>
        <row r="19">
          <cell r="A19" t="str">
            <v>17: Sacramento and San Joaquin Valleys</v>
          </cell>
        </row>
        <row r="20">
          <cell r="A20" t="str">
            <v>18: Sierra Nevada Foothills</v>
          </cell>
        </row>
        <row r="21">
          <cell r="A21" t="str">
            <v>19: Southern California Coastal Plain</v>
          </cell>
        </row>
        <row r="22">
          <cell r="A22" t="str">
            <v>20: Southern California Mountains</v>
          </cell>
        </row>
        <row r="23">
          <cell r="A23" t="str">
            <v>21: Klamath and Shasta Valleys and Basins</v>
          </cell>
        </row>
        <row r="24">
          <cell r="A24" t="str">
            <v>22A: Sierra Nevada Mountains</v>
          </cell>
        </row>
        <row r="25">
          <cell r="A25" t="str">
            <v>22B: Southern Cascade Mountains</v>
          </cell>
        </row>
        <row r="26">
          <cell r="A26" t="str">
            <v>23: Malheur High Plateau</v>
          </cell>
        </row>
        <row r="27">
          <cell r="A27" t="str">
            <v>24: Humboldt Area</v>
          </cell>
        </row>
        <row r="28">
          <cell r="A28" t="str">
            <v>25: Owyhee High Plateau</v>
          </cell>
        </row>
        <row r="29">
          <cell r="A29" t="str">
            <v>26: Carson Basin and Mountains</v>
          </cell>
        </row>
        <row r="30">
          <cell r="A30" t="str">
            <v>27: Fallon-Lovelock Area</v>
          </cell>
        </row>
        <row r="31">
          <cell r="A31" t="str">
            <v>28A: Great Salt Lake Area</v>
          </cell>
        </row>
        <row r="32">
          <cell r="A32" t="str">
            <v>28B: Central Nevada Basin And Range</v>
          </cell>
        </row>
        <row r="33">
          <cell r="A33" t="str">
            <v>29: Southern Nevada Basin and Range</v>
          </cell>
        </row>
        <row r="34">
          <cell r="A34" t="str">
            <v>30: Mojave Desert</v>
          </cell>
        </row>
        <row r="35">
          <cell r="A35" t="str">
            <v>31: Lower Colorado Desert</v>
          </cell>
        </row>
        <row r="36">
          <cell r="A36" t="str">
            <v>32: Northern Intermountain Desertic Basins</v>
          </cell>
        </row>
        <row r="37">
          <cell r="A37" t="str">
            <v>34A: Cool Central Desertic Basins and Plateaus</v>
          </cell>
        </row>
        <row r="38">
          <cell r="A38" t="str">
            <v>34B: Warm Central Desertic Basins and Plateaus</v>
          </cell>
        </row>
        <row r="39">
          <cell r="A39" t="str">
            <v>35: Colorado Plateau</v>
          </cell>
        </row>
        <row r="40">
          <cell r="A40" t="str">
            <v>36: Southwestern Plateaus, Mesas, and Foothills</v>
          </cell>
        </row>
        <row r="41">
          <cell r="A41" t="str">
            <v>38: Mogollon Transition</v>
          </cell>
        </row>
        <row r="42">
          <cell r="A42" t="str">
            <v>39: Arizona and New Mexico Mountains</v>
          </cell>
        </row>
        <row r="43">
          <cell r="A43" t="str">
            <v>40: Sonoran Basin and Range</v>
          </cell>
        </row>
        <row r="44">
          <cell r="A44" t="str">
            <v>41: Southeastern Arizona Basin and Range</v>
          </cell>
        </row>
        <row r="45">
          <cell r="A45" t="str">
            <v>42: Southern Desertic Basins, Plains, and Mountains</v>
          </cell>
        </row>
        <row r="46">
          <cell r="A46" t="str">
            <v>43A: Northern Rocky Mountains</v>
          </cell>
        </row>
        <row r="47">
          <cell r="A47" t="str">
            <v>43B: Central Rocky Mountains</v>
          </cell>
        </row>
        <row r="48">
          <cell r="A48" t="str">
            <v>43C: Blue and Seven Devils Mountains</v>
          </cell>
        </row>
        <row r="49">
          <cell r="A49" t="str">
            <v>44: Northern Rocky Mountain Valleys</v>
          </cell>
        </row>
        <row r="50">
          <cell r="A50" t="str">
            <v>46: Northern Rocky Mountain Foothills</v>
          </cell>
        </row>
        <row r="51">
          <cell r="A51" t="str">
            <v>47: Wasatch and Uinta Mountains</v>
          </cell>
        </row>
        <row r="52">
          <cell r="A52" t="str">
            <v>48A: Southern Rocky Mountains</v>
          </cell>
        </row>
        <row r="53">
          <cell r="A53" t="str">
            <v>48B: Southern Rocky Mountain Parks</v>
          </cell>
        </row>
        <row r="54">
          <cell r="A54" t="str">
            <v>49: Southern Rocky Mountain Foothills</v>
          </cell>
        </row>
        <row r="55">
          <cell r="A55" t="str">
            <v>51: High Intermountain Valleys</v>
          </cell>
        </row>
        <row r="56">
          <cell r="A56" t="str">
            <v>52: Brown Glaciated Plain</v>
          </cell>
        </row>
        <row r="57">
          <cell r="A57" t="str">
            <v>53A: Northern Dark Brown Glaciated Plains</v>
          </cell>
        </row>
        <row r="58">
          <cell r="A58" t="str">
            <v>53B: Central Dark Brown Glaciated Plains</v>
          </cell>
        </row>
        <row r="59">
          <cell r="A59" t="str">
            <v>53C: Southern Dark Brown Glaciated Plains</v>
          </cell>
        </row>
        <row r="60">
          <cell r="A60" t="str">
            <v>54: Rolling Soft Shale Plain</v>
          </cell>
        </row>
        <row r="61">
          <cell r="A61" t="str">
            <v>55A: Northern Black Glaciated Plains</v>
          </cell>
        </row>
        <row r="62">
          <cell r="A62" t="str">
            <v>55B: Central Black Glaciated Plains</v>
          </cell>
        </row>
        <row r="63">
          <cell r="A63" t="str">
            <v>55C: Southern Black Glaciated Plains</v>
          </cell>
        </row>
        <row r="64">
          <cell r="A64" t="str">
            <v>56: Red River Valley of the North</v>
          </cell>
        </row>
        <row r="65">
          <cell r="A65" t="str">
            <v>57: Northern Minnesota Gray Drift</v>
          </cell>
        </row>
        <row r="66">
          <cell r="A66" t="str">
            <v>58A: Northern Rolling High Plains, Northern Part</v>
          </cell>
        </row>
        <row r="67">
          <cell r="A67" t="str">
            <v>58B: Northern Rolling High Plains, Southern Part</v>
          </cell>
        </row>
        <row r="68">
          <cell r="A68" t="str">
            <v>58C: Northern Rolling High Plains, Northeastern Part</v>
          </cell>
        </row>
        <row r="69">
          <cell r="A69" t="str">
            <v>58D: Northern Rolling High Plains, Eastern Part</v>
          </cell>
        </row>
        <row r="70">
          <cell r="A70" t="str">
            <v>60A: Pierre Shale Plains</v>
          </cell>
        </row>
        <row r="71">
          <cell r="A71" t="str">
            <v>60B: Pierre Shale Plains, Northern Part</v>
          </cell>
        </row>
        <row r="72">
          <cell r="A72" t="str">
            <v>61: Black Hills Foot Slopes</v>
          </cell>
        </row>
        <row r="73">
          <cell r="A73" t="str">
            <v>62: Black Hills</v>
          </cell>
        </row>
        <row r="74">
          <cell r="A74" t="str">
            <v>63A: Northern Rolling Pierre Shale Plains</v>
          </cell>
        </row>
        <row r="75">
          <cell r="A75" t="str">
            <v>63B: Southern Rolling Pierre Shale Plains</v>
          </cell>
        </row>
        <row r="76">
          <cell r="A76" t="str">
            <v>64: Mixed Sandy and Silty Tableland and Badlands</v>
          </cell>
        </row>
        <row r="77">
          <cell r="A77" t="str">
            <v>65: Nebraska Sand Hills</v>
          </cell>
        </row>
        <row r="78">
          <cell r="A78" t="str">
            <v>66: Dakota-Nebraska Eroded Tableland</v>
          </cell>
        </row>
        <row r="79">
          <cell r="A79" t="str">
            <v>67A: Central High Plains, Northern Part</v>
          </cell>
        </row>
        <row r="80">
          <cell r="A80" t="str">
            <v>67B: Central High Plains, Southern Part</v>
          </cell>
        </row>
        <row r="81">
          <cell r="A81" t="str">
            <v>69: Upper Arkansas Valley Rolling Plains</v>
          </cell>
        </row>
        <row r="82">
          <cell r="A82" t="str">
            <v>70A: Canadian River Plains and Valleys</v>
          </cell>
        </row>
        <row r="83">
          <cell r="A83" t="str">
            <v>70B: Upper Pecos River Valley</v>
          </cell>
        </row>
        <row r="84">
          <cell r="A84" t="str">
            <v>70C: Central New Mexico Highlands</v>
          </cell>
        </row>
        <row r="85">
          <cell r="A85" t="str">
            <v>70D: Southern Desert Foothills</v>
          </cell>
        </row>
        <row r="86">
          <cell r="A86" t="str">
            <v>71: Central Nebraska Loess Hills</v>
          </cell>
        </row>
        <row r="87">
          <cell r="A87" t="str">
            <v>72: Central High Tableland</v>
          </cell>
        </row>
        <row r="88">
          <cell r="A88" t="str">
            <v>73: Rolling Plains and Breaks</v>
          </cell>
        </row>
        <row r="89">
          <cell r="A89" t="str">
            <v>74: Central Kansas Sandstone Hills</v>
          </cell>
        </row>
        <row r="90">
          <cell r="A90" t="str">
            <v>75: Central Loess Plains</v>
          </cell>
        </row>
        <row r="91">
          <cell r="A91" t="str">
            <v>76: Bluestem Hills</v>
          </cell>
        </row>
        <row r="92">
          <cell r="A92" t="str">
            <v>77A: Southern High Plains, Northern Part</v>
          </cell>
        </row>
        <row r="93">
          <cell r="A93" t="str">
            <v>77B: Southern High Plains, Northwestern Part</v>
          </cell>
        </row>
        <row r="94">
          <cell r="A94" t="str">
            <v>77C: Southern High Plains, Southern Part</v>
          </cell>
        </row>
        <row r="95">
          <cell r="A95" t="str">
            <v>77D: Southern High Plains, Southwestern Part</v>
          </cell>
        </row>
        <row r="96">
          <cell r="A96" t="str">
            <v>77E: Southern High Plains, Breaks</v>
          </cell>
        </row>
        <row r="97">
          <cell r="A97" t="str">
            <v>78A: Rolling Limestone Prairie</v>
          </cell>
        </row>
        <row r="98">
          <cell r="A98" t="str">
            <v>78B: Central Rolling Red Plains, Western Part</v>
          </cell>
        </row>
        <row r="99">
          <cell r="A99" t="str">
            <v>78C: Central Rolling Red Plains, Eastern Part</v>
          </cell>
        </row>
        <row r="100">
          <cell r="A100" t="str">
            <v>79: Great Bend Sand Plains</v>
          </cell>
        </row>
        <row r="101">
          <cell r="A101" t="str">
            <v>80A: Central Rolling Red Prairies</v>
          </cell>
        </row>
        <row r="102">
          <cell r="A102" t="str">
            <v>80B: Texas North-Central Prairies</v>
          </cell>
        </row>
        <row r="103">
          <cell r="A103" t="str">
            <v>81A: Edwards Plateau, Western Part</v>
          </cell>
        </row>
        <row r="104">
          <cell r="A104" t="str">
            <v>81B: Edwards Plateau, Central Part</v>
          </cell>
        </row>
        <row r="105">
          <cell r="A105" t="str">
            <v>81C: Edwards Plateau, Eastern Part</v>
          </cell>
        </row>
        <row r="106">
          <cell r="A106" t="str">
            <v>81D: Southern Edwards Plateau</v>
          </cell>
        </row>
        <row r="107">
          <cell r="A107" t="str">
            <v>82A: Texas Central Basin</v>
          </cell>
        </row>
        <row r="108">
          <cell r="A108" t="str">
            <v>82B: Wichita Mountains</v>
          </cell>
        </row>
        <row r="109">
          <cell r="A109" t="str">
            <v>83A: Northern Rio Grande Plain</v>
          </cell>
        </row>
        <row r="110">
          <cell r="A110" t="str">
            <v>83B: Western Rio Grande Plain</v>
          </cell>
        </row>
        <row r="111">
          <cell r="A111" t="str">
            <v>83C: Central Rio Grande Plain</v>
          </cell>
        </row>
        <row r="112">
          <cell r="A112" t="str">
            <v>83D: Lower Rio Grande Plain</v>
          </cell>
        </row>
        <row r="113">
          <cell r="A113" t="str">
            <v>83E: Sandsheet Prairie</v>
          </cell>
        </row>
        <row r="114">
          <cell r="A114" t="str">
            <v>84A: North Cross Timbers</v>
          </cell>
        </row>
        <row r="115">
          <cell r="A115" t="str">
            <v>84B: West Cross Timbers</v>
          </cell>
        </row>
        <row r="116">
          <cell r="A116" t="str">
            <v>84C: East Cross Timbers</v>
          </cell>
        </row>
        <row r="117">
          <cell r="A117" t="str">
            <v>85: Grand Prairie</v>
          </cell>
        </row>
        <row r="118">
          <cell r="A118" t="str">
            <v>86A: Texas Blackland Prairie, Northern Part</v>
          </cell>
        </row>
        <row r="119">
          <cell r="A119" t="str">
            <v>86B: Texas Blackland Prairie, Southern Part</v>
          </cell>
        </row>
        <row r="120">
          <cell r="A120" t="str">
            <v>87A: Texas Claypan Area, Southern Part</v>
          </cell>
        </row>
        <row r="121">
          <cell r="A121" t="str">
            <v>87B: Texas Claypan Area, Northern Part</v>
          </cell>
        </row>
        <row r="122">
          <cell r="A122" t="str">
            <v>88: Northern Minnesota Glacial Lake Basins</v>
          </cell>
        </row>
        <row r="123">
          <cell r="A123" t="str">
            <v>89: Wisconsin Central Sands</v>
          </cell>
        </row>
        <row r="124">
          <cell r="A124" t="str">
            <v>90A: Wisconsin and Minnesota Thin Loess and Till, Northern Part</v>
          </cell>
        </row>
        <row r="125">
          <cell r="A125" t="str">
            <v>90B: Wisconsin and Minnesota Thin Loess and Till, Southern Part</v>
          </cell>
        </row>
        <row r="126">
          <cell r="A126" t="str">
            <v>91A: Central Minnesota Sandy Outwash</v>
          </cell>
        </row>
        <row r="127">
          <cell r="A127" t="str">
            <v>91B: Wisconsin and Minnesota Sandy Outwash</v>
          </cell>
        </row>
        <row r="128">
          <cell r="A128" t="str">
            <v>92: Superior Lake Plain</v>
          </cell>
        </row>
        <row r="129">
          <cell r="A129" t="str">
            <v>93A: Superior Stony and Rocky Loamy Plains and Hills, Western Part</v>
          </cell>
        </row>
        <row r="130">
          <cell r="A130" t="str">
            <v>93B: Superior Stony and Rocky Loamy Plains and Hills, Eastern Part</v>
          </cell>
        </row>
        <row r="131">
          <cell r="A131" t="str">
            <v>94A: Northern Michigan and Wisconsin Sandy Drift</v>
          </cell>
        </row>
        <row r="132">
          <cell r="A132" t="str">
            <v>94B: Michigan Eastern Upper Peninsula Sandy Drift</v>
          </cell>
        </row>
        <row r="133">
          <cell r="A133" t="str">
            <v>94C: Michigan Northern Lower Peninsula Sandy Drift</v>
          </cell>
        </row>
        <row r="134">
          <cell r="A134" t="str">
            <v>94D: Northern Highland Sandy Drift</v>
          </cell>
        </row>
        <row r="135">
          <cell r="A135" t="str">
            <v>95A: Northeastern Wisconsin Drift Plain</v>
          </cell>
        </row>
        <row r="136">
          <cell r="A136" t="str">
            <v>95B: Southern Wisconsin and Northern Illinois Drift Plain</v>
          </cell>
        </row>
        <row r="137">
          <cell r="A137" t="str">
            <v>96: Western Michigan Fruit Belt</v>
          </cell>
        </row>
        <row r="138">
          <cell r="A138" t="str">
            <v>97: Southwestern Michigan Fruit and Truck Crop Belt</v>
          </cell>
        </row>
        <row r="139">
          <cell r="A139" t="str">
            <v>98: Southern Michigan and Northern Indiana Drift Plain</v>
          </cell>
        </row>
        <row r="140">
          <cell r="A140" t="str">
            <v>99: Erie-Huron Lake Plain</v>
          </cell>
        </row>
        <row r="141">
          <cell r="A141" t="str">
            <v>101: Ontario-Erie Plain and Finger Lakes Region</v>
          </cell>
        </row>
        <row r="142">
          <cell r="A142" t="str">
            <v>102A: Rolling Till Prairie</v>
          </cell>
        </row>
        <row r="143">
          <cell r="A143" t="str">
            <v>102B: Till Plains</v>
          </cell>
        </row>
        <row r="144">
          <cell r="A144" t="str">
            <v>102C: Loess Uplands</v>
          </cell>
        </row>
        <row r="145">
          <cell r="A145" t="str">
            <v>103: Central Iowa and Minnesota Till Prairies</v>
          </cell>
        </row>
        <row r="146">
          <cell r="A146" t="str">
            <v>104: Eastern Iowa and Minnesota Till Prairies</v>
          </cell>
        </row>
        <row r="147">
          <cell r="A147" t="str">
            <v>105: Northern Mississippi Valley Loess Hills</v>
          </cell>
        </row>
        <row r="148">
          <cell r="A148" t="str">
            <v>106: Nebraska and Kansas Loess-Drift Hills</v>
          </cell>
        </row>
        <row r="149">
          <cell r="A149" t="str">
            <v>107A: Iowa and Minnesota Loess Hills</v>
          </cell>
        </row>
        <row r="150">
          <cell r="A150" t="str">
            <v>107B: Iowa and Missouri Deep Loess Hills</v>
          </cell>
        </row>
        <row r="151">
          <cell r="A151" t="str">
            <v>108A: Illinois and Iowa Deep Loess and Drift, Eastern Part</v>
          </cell>
        </row>
        <row r="152">
          <cell r="A152" t="str">
            <v>108B: Illinois and Iowa Deep Loess and Drift, East-Central Part</v>
          </cell>
        </row>
        <row r="153">
          <cell r="A153" t="str">
            <v>108C: Illinois and Iowa Deep Loess and Drift, West-Central Part</v>
          </cell>
        </row>
        <row r="154">
          <cell r="A154" t="str">
            <v>108D: Illinois and Iowa Deep Loess and Drift, Western Part</v>
          </cell>
        </row>
        <row r="155">
          <cell r="A155" t="str">
            <v>109: Iowa and Missouri Heavy Till Plain</v>
          </cell>
        </row>
        <row r="156">
          <cell r="A156" t="str">
            <v>110: Northern Illinois and Indiana Heavy Till Plain</v>
          </cell>
        </row>
        <row r="157">
          <cell r="A157" t="str">
            <v>111A: Indiana and Ohio Till Plain, Central Part</v>
          </cell>
        </row>
        <row r="158">
          <cell r="A158" t="str">
            <v>111B: Indiana and Ohio Till Plain, Northeastern Part</v>
          </cell>
        </row>
        <row r="159">
          <cell r="A159" t="str">
            <v>111C: Indiana and Ohio Till Plain, Northwestern Part</v>
          </cell>
        </row>
        <row r="160">
          <cell r="A160" t="str">
            <v>111D: Indiana and Ohio Till Plain, Western Part</v>
          </cell>
        </row>
        <row r="161">
          <cell r="A161" t="str">
            <v>111E: Indiana and Ohio Till Plain, Eastern Part</v>
          </cell>
        </row>
        <row r="162">
          <cell r="A162" t="str">
            <v>112: Cherokee Prairies</v>
          </cell>
        </row>
        <row r="163">
          <cell r="A163" t="str">
            <v>113: Central Claypan Areas</v>
          </cell>
        </row>
        <row r="164">
          <cell r="A164" t="str">
            <v>114A: Southern Illinois and Indiana Thin Loess and Till Plain, Eastern Part</v>
          </cell>
        </row>
        <row r="165">
          <cell r="A165" t="str">
            <v>114B: Southern Illinois and Indiana Thin Loess and Till Plain, Western Part</v>
          </cell>
        </row>
        <row r="166">
          <cell r="A166" t="str">
            <v>115A: Central Mississippi Valley Wooded Slopes, Eastern Part</v>
          </cell>
        </row>
        <row r="167">
          <cell r="A167" t="str">
            <v>115B: Central Mississippi Valley Wooded Slopes, Western Part</v>
          </cell>
        </row>
        <row r="168">
          <cell r="A168" t="str">
            <v>115C: Central Mississippi Valley Wooded Slopes, Northern Part</v>
          </cell>
        </row>
        <row r="169">
          <cell r="A169" t="str">
            <v>116A: Ozark Highland</v>
          </cell>
        </row>
        <row r="170">
          <cell r="A170" t="str">
            <v>116B: Springfield Plain</v>
          </cell>
        </row>
        <row r="171">
          <cell r="A171" t="str">
            <v>116C: St. Francois Knobs and Basins</v>
          </cell>
        </row>
        <row r="172">
          <cell r="A172" t="str">
            <v>117: Boston Mountains</v>
          </cell>
        </row>
        <row r="173">
          <cell r="A173" t="str">
            <v>118A: Arkansas Valley and Ridges, Eastern Part</v>
          </cell>
        </row>
        <row r="174">
          <cell r="A174" t="str">
            <v>118B: Arkansas Valley and Ridges, Western Part</v>
          </cell>
        </row>
        <row r="175">
          <cell r="A175" t="str">
            <v>119: Ouachita Mountains</v>
          </cell>
        </row>
        <row r="176">
          <cell r="A176" t="str">
            <v>120A: Kentucky and Indiana Sandstone and Shale Hills and Valleys, Southern Part</v>
          </cell>
        </row>
        <row r="177">
          <cell r="A177" t="str">
            <v>120B: Kentucky and Indiana Sandstone and Shale Hills and Valleys, Northwestern Part</v>
          </cell>
        </row>
        <row r="178">
          <cell r="A178" t="str">
            <v>120C: Kentucky and Indiana Sandstone and Shale Hills and Valleys, Northeastern Part</v>
          </cell>
        </row>
        <row r="179">
          <cell r="A179" t="str">
            <v>121: Kentucky Bluegrass</v>
          </cell>
        </row>
        <row r="180">
          <cell r="A180" t="str">
            <v>122: Highland Rim and Pennyroyal</v>
          </cell>
        </row>
        <row r="181">
          <cell r="A181" t="str">
            <v>123: Nashville Basin</v>
          </cell>
        </row>
        <row r="182">
          <cell r="A182" t="str">
            <v>124: Western Allegheny Plateau</v>
          </cell>
        </row>
        <row r="183">
          <cell r="A183" t="str">
            <v>125: Cumberland Plateau and Mountains</v>
          </cell>
        </row>
        <row r="184">
          <cell r="A184" t="str">
            <v>126: Central Allegheny Plateau</v>
          </cell>
        </row>
        <row r="185">
          <cell r="A185" t="str">
            <v>127: Eastern Allegheny Plateau and Mountains</v>
          </cell>
        </row>
        <row r="186">
          <cell r="A186" t="str">
            <v>128: Southern Appalachian Ridges and Valleys</v>
          </cell>
        </row>
        <row r="187">
          <cell r="A187" t="str">
            <v>129: Sand Mountain</v>
          </cell>
        </row>
        <row r="188">
          <cell r="A188" t="str">
            <v>130A: Northern Blue Ridge</v>
          </cell>
        </row>
        <row r="189">
          <cell r="A189" t="str">
            <v>130B: Southern Blue Ridge</v>
          </cell>
        </row>
        <row r="190">
          <cell r="A190" t="str">
            <v>131A: Southern Mississippi River Alluvium</v>
          </cell>
        </row>
        <row r="191">
          <cell r="A191" t="str">
            <v>131B: Arkansas River Alluvium</v>
          </cell>
        </row>
        <row r="192">
          <cell r="A192" t="str">
            <v>131C: Red River Alluvium</v>
          </cell>
        </row>
        <row r="193">
          <cell r="A193" t="str">
            <v>131D: Southern Mississippi River Terraces</v>
          </cell>
        </row>
        <row r="194">
          <cell r="A194" t="str">
            <v>133A: Southern Coastal Plain</v>
          </cell>
        </row>
        <row r="195">
          <cell r="A195" t="str">
            <v>133B: Western Coastal Plain</v>
          </cell>
        </row>
        <row r="196">
          <cell r="A196" t="str">
            <v>134: Southern Mississippi Valley Loess</v>
          </cell>
        </row>
        <row r="197">
          <cell r="A197" t="str">
            <v>135A: Alabama and Mississippi Blackland Prairie</v>
          </cell>
        </row>
        <row r="198">
          <cell r="A198" t="str">
            <v>135B: Cretaceous Western Coastal Plain</v>
          </cell>
        </row>
        <row r="199">
          <cell r="A199" t="str">
            <v>136: Southern Piedmont</v>
          </cell>
        </row>
        <row r="200">
          <cell r="A200" t="str">
            <v>137: Carolina and Georgia Sand Hills</v>
          </cell>
        </row>
        <row r="201">
          <cell r="A201" t="str">
            <v>138: North-Central Florida Ridge</v>
          </cell>
        </row>
        <row r="202">
          <cell r="A202" t="str">
            <v>139: Lake Erie Glaciated Plateau</v>
          </cell>
        </row>
        <row r="203">
          <cell r="A203" t="str">
            <v>140: Glaciated Allegheny Plateau and Catskill Mountains</v>
          </cell>
        </row>
        <row r="204">
          <cell r="A204" t="str">
            <v>141: Tughill Plateau</v>
          </cell>
        </row>
        <row r="205">
          <cell r="A205" t="str">
            <v>142: St. Lawrence-Champlain Plain</v>
          </cell>
        </row>
        <row r="206">
          <cell r="A206" t="str">
            <v>143: Northeastern Mountains</v>
          </cell>
        </row>
        <row r="207">
          <cell r="A207" t="str">
            <v>144A: New England and Eastern New York Upland, Southern Part</v>
          </cell>
        </row>
        <row r="208">
          <cell r="A208" t="str">
            <v>144B: New England and Eastern New York Upland, Northern Part</v>
          </cell>
        </row>
        <row r="209">
          <cell r="A209" t="str">
            <v>145: Connecticut Valley</v>
          </cell>
        </row>
        <row r="210">
          <cell r="A210" t="str">
            <v>146: Aroostook Area</v>
          </cell>
        </row>
        <row r="211">
          <cell r="A211" t="str">
            <v>147: Northern Appalachian Ridges and Valleys</v>
          </cell>
        </row>
        <row r="212">
          <cell r="A212" t="str">
            <v>148: Northern Piedmont</v>
          </cell>
        </row>
        <row r="213">
          <cell r="A213" t="str">
            <v>149A: Northern Coastal Plain</v>
          </cell>
        </row>
        <row r="214">
          <cell r="A214" t="str">
            <v>149B: Long Island-Cape Cod Coastal Lowland</v>
          </cell>
        </row>
        <row r="215">
          <cell r="A215" t="str">
            <v>150A: Gulf Coast Prairies</v>
          </cell>
        </row>
        <row r="216">
          <cell r="A216" t="str">
            <v>150B: Gulf Coast Saline Prairies</v>
          </cell>
        </row>
        <row r="217">
          <cell r="A217" t="str">
            <v>151: Gulf Coast Marsh</v>
          </cell>
        </row>
        <row r="218">
          <cell r="A218" t="str">
            <v>152A: Eastern Gulf Coast Flatwoods</v>
          </cell>
        </row>
        <row r="219">
          <cell r="A219" t="str">
            <v>152B: Western Gulf Coast Flatwoods</v>
          </cell>
        </row>
        <row r="220">
          <cell r="A220" t="str">
            <v>153A: Atlantic Coast Flatwoods</v>
          </cell>
        </row>
        <row r="221">
          <cell r="A221" t="str">
            <v>153B: Tidewater Area</v>
          </cell>
        </row>
        <row r="222">
          <cell r="A222" t="str">
            <v>153C: Mid-Atlantic Coastal Plain</v>
          </cell>
        </row>
        <row r="223">
          <cell r="A223" t="str">
            <v>153B: Western Gulf Coast Flatwoods</v>
          </cell>
        </row>
        <row r="224">
          <cell r="A224" t="str">
            <v>153D: Northern Tidewater Area</v>
          </cell>
        </row>
        <row r="225">
          <cell r="A225" t="str">
            <v>154: South-Central Florida Ridge</v>
          </cell>
        </row>
        <row r="226">
          <cell r="A226" t="str">
            <v>155: Southern Florida Flatwoods</v>
          </cell>
        </row>
        <row r="227">
          <cell r="A227" t="str">
            <v>156A: Florida Everglades and Associated Areas</v>
          </cell>
        </row>
        <row r="228">
          <cell r="A228" t="str">
            <v>156B: Southern Florida Lowlands</v>
          </cell>
        </row>
        <row r="229">
          <cell r="A229" t="str">
            <v>157: Arid and Semiarid Low Mountain Slopes</v>
          </cell>
        </row>
        <row r="230">
          <cell r="A230" t="str">
            <v>158: Semiarid and Subhumid Low Mountain Slopes</v>
          </cell>
        </row>
        <row r="231">
          <cell r="A231" t="str">
            <v>159A: Humid and Very Humid Volcanic Ash Soils on Low and Intermediate Rolling Mountain Slopes</v>
          </cell>
        </row>
        <row r="232">
          <cell r="A232" t="str">
            <v>159B: Subhumid and Humid Low and Intermediate Mountain Slopes</v>
          </cell>
        </row>
        <row r="233">
          <cell r="A233" t="str">
            <v>160: Subhumid and Humid Intermediate and High Mountain Slopes</v>
          </cell>
        </row>
        <row r="234">
          <cell r="A234" t="str">
            <v>161A: Lava Flows and Rock Outcrops</v>
          </cell>
        </row>
        <row r="235">
          <cell r="A235" t="str">
            <v>161B: Semiarid and Subhumid Organic Soils on Lava Flows</v>
          </cell>
        </row>
        <row r="236">
          <cell r="A236" t="str">
            <v>162: Humid and Very Humid Organic Soils on Lava Flows</v>
          </cell>
        </row>
        <row r="237">
          <cell r="A237" t="str">
            <v>163: Alluvial Fans and Coastal Plains</v>
          </cell>
        </row>
        <row r="238">
          <cell r="A238" t="str">
            <v>164: Humid and Very Humid Steep and Very Steep Mountain Slopes</v>
          </cell>
        </row>
        <row r="239">
          <cell r="A239" t="str">
            <v>165: Subhumid Intermediate Mountain Slopes</v>
          </cell>
        </row>
        <row r="240">
          <cell r="A240" t="str">
            <v>166: Very Stony Land and Rock Land</v>
          </cell>
        </row>
        <row r="241">
          <cell r="A241" t="str">
            <v>167: Humid Oxidic Soils on Low and Intermediate Rolling Mountain Slopes</v>
          </cell>
        </row>
        <row r="242">
          <cell r="A242" t="str">
            <v>190: Stratovolcanoes of the Mariana Islands</v>
          </cell>
        </row>
        <row r="243">
          <cell r="A243" t="str">
            <v>191: High Limestone Plateaus of the Mariana Islands</v>
          </cell>
        </row>
        <row r="244">
          <cell r="A244" t="str">
            <v>192: Volcanic Highlands of the Mariana Islands</v>
          </cell>
        </row>
        <row r="245">
          <cell r="A245" t="str">
            <v>193: Volcanic Islands of Western Micronesia</v>
          </cell>
        </row>
        <row r="246">
          <cell r="A246" t="str">
            <v>194: Low Limestone Islands of Western Micronesia</v>
          </cell>
        </row>
        <row r="247">
          <cell r="A247" t="str">
            <v>195: Volcanic Islands of Central and  Eastern Micronesia</v>
          </cell>
        </row>
        <row r="248">
          <cell r="A248" t="str">
            <v>196: Coral Atolls of Micronesia</v>
          </cell>
        </row>
        <row r="249">
          <cell r="A249" t="str">
            <v>197: Volcanic Islands of American Samoa</v>
          </cell>
        </row>
        <row r="250">
          <cell r="A250" t="str">
            <v>220: Alexander Archipelago-Gulf of Alaska Coast</v>
          </cell>
        </row>
        <row r="251">
          <cell r="A251" t="str">
            <v>221: Kodiak Archipelago</v>
          </cell>
        </row>
        <row r="252">
          <cell r="A252" t="str">
            <v>222: Southern Alaska Coastal Mountains</v>
          </cell>
        </row>
        <row r="253">
          <cell r="A253" t="str">
            <v>223: Cook Inlet Mountains</v>
          </cell>
        </row>
        <row r="254">
          <cell r="A254" t="str">
            <v>224: Cook Inlet Lowlands</v>
          </cell>
        </row>
        <row r="255">
          <cell r="A255" t="str">
            <v>225: Southern Alaska Peninsula Mountains</v>
          </cell>
        </row>
        <row r="256">
          <cell r="A256" t="str">
            <v>226: Aleutian Islands-Western Alaska Peninsula</v>
          </cell>
        </row>
        <row r="257">
          <cell r="A257" t="str">
            <v>227: Copper River Basin</v>
          </cell>
        </row>
        <row r="258">
          <cell r="A258" t="str">
            <v>228: Interior Alaska Mountains</v>
          </cell>
        </row>
        <row r="259">
          <cell r="A259" t="str">
            <v>229: Interior Alaska Lowlands</v>
          </cell>
        </row>
        <row r="260">
          <cell r="A260" t="str">
            <v>230: Yukon-Kuskokwim Highlands</v>
          </cell>
        </row>
        <row r="261">
          <cell r="A261" t="str">
            <v>231: Interior Alaska Highlands</v>
          </cell>
        </row>
        <row r="262">
          <cell r="A262" t="str">
            <v>232: Yukon Flats Lowlands</v>
          </cell>
        </row>
        <row r="263">
          <cell r="A263" t="str">
            <v>233: Upper Kobuk and Koyukuk Hills and Valleys</v>
          </cell>
        </row>
        <row r="264">
          <cell r="A264" t="str">
            <v>234: Interior Brooks Range Mountains</v>
          </cell>
        </row>
        <row r="265">
          <cell r="A265" t="str">
            <v>235: Northern Alaska Peninsula Mountains</v>
          </cell>
        </row>
        <row r="266">
          <cell r="A266" t="str">
            <v>236: Bristol Bay-Northern Alaska Peninsula Lowlands</v>
          </cell>
        </row>
        <row r="267">
          <cell r="A267" t="str">
            <v>237: Ahklun Mountains</v>
          </cell>
        </row>
        <row r="268">
          <cell r="A268" t="str">
            <v>238: Yukon-Kuskokwin Coastal Plain</v>
          </cell>
        </row>
        <row r="269">
          <cell r="A269" t="str">
            <v>239: Northern Bering Sea Islands</v>
          </cell>
        </row>
        <row r="270">
          <cell r="A270" t="str">
            <v>240: Nulato Hills-Southern Seward Peninsula Highlands</v>
          </cell>
        </row>
        <row r="271">
          <cell r="A271" t="str">
            <v>241: Seward Peninsula Highlands</v>
          </cell>
        </row>
        <row r="272">
          <cell r="A272" t="str">
            <v>242: Northern Seward Peninsula-Selawik Lowlands</v>
          </cell>
        </row>
        <row r="273">
          <cell r="A273" t="str">
            <v>243: Western Brooks Range Mountains, Foothills, and Valleys</v>
          </cell>
        </row>
        <row r="274">
          <cell r="A274" t="str">
            <v>244: Northern Brooks Range Mountains</v>
          </cell>
        </row>
        <row r="275">
          <cell r="A275" t="str">
            <v>245: Arctic Foothills</v>
          </cell>
        </row>
        <row r="276">
          <cell r="A276" t="str">
            <v>246: Arctic Coastal Plain</v>
          </cell>
        </row>
        <row r="277">
          <cell r="A277" t="str">
            <v>270: Humid Mountains and Valleys</v>
          </cell>
        </row>
        <row r="278">
          <cell r="A278" t="str">
            <v>271: Semiarid Mountains and Valleys</v>
          </cell>
        </row>
        <row r="279">
          <cell r="A279" t="str">
            <v>272: Humid Coastal Plains</v>
          </cell>
        </row>
        <row r="280">
          <cell r="A280" t="str">
            <v>273: Semiarid Coastal Plains</v>
          </cell>
        </row>
      </sheetData>
      <sheetData sheetId="7" refreshError="1"/>
      <sheetData sheetId="8">
        <row r="2">
          <cell r="R2" t="str">
            <v>Stratum ID</v>
          </cell>
          <cell r="S2" t="str">
            <v>NICC</v>
          </cell>
          <cell r="T2" t="str">
            <v>ICC</v>
          </cell>
        </row>
        <row r="3">
          <cell r="R3" t="str">
            <v>1_fine_30</v>
          </cell>
          <cell r="S3">
            <v>1</v>
          </cell>
          <cell r="T3">
            <v>1</v>
          </cell>
        </row>
        <row r="4">
          <cell r="R4" t="str">
            <v>1_medium_30</v>
          </cell>
          <cell r="S4">
            <v>1</v>
          </cell>
          <cell r="T4">
            <v>1</v>
          </cell>
        </row>
        <row r="5">
          <cell r="R5" t="str">
            <v>10_fine_30</v>
          </cell>
          <cell r="S5">
            <v>0.74</v>
          </cell>
          <cell r="T5">
            <v>0.96</v>
          </cell>
        </row>
        <row r="6">
          <cell r="R6" t="str">
            <v>10_medium_30</v>
          </cell>
          <cell r="S6">
            <v>0.74</v>
          </cell>
          <cell r="T6">
            <v>0.96</v>
          </cell>
        </row>
        <row r="7">
          <cell r="R7" t="str">
            <v>10_coarse_30</v>
          </cell>
          <cell r="S7">
            <v>0.74</v>
          </cell>
          <cell r="T7">
            <v>0.96</v>
          </cell>
        </row>
        <row r="8">
          <cell r="R8" t="str">
            <v>101_fine_30</v>
          </cell>
          <cell r="S8">
            <v>0.94</v>
          </cell>
          <cell r="T8">
            <v>1</v>
          </cell>
        </row>
        <row r="9">
          <cell r="R9" t="str">
            <v>101_medium_30</v>
          </cell>
          <cell r="S9">
            <v>0.94</v>
          </cell>
          <cell r="T9">
            <v>1</v>
          </cell>
        </row>
        <row r="10">
          <cell r="R10" t="str">
            <v>101_coarse_30</v>
          </cell>
          <cell r="S10">
            <v>0.94</v>
          </cell>
          <cell r="T10">
            <v>1</v>
          </cell>
        </row>
        <row r="11">
          <cell r="R11" t="str">
            <v>102A_fine_30</v>
          </cell>
          <cell r="S11">
            <v>0.92</v>
          </cell>
          <cell r="T11">
            <v>0.95</v>
          </cell>
        </row>
        <row r="12">
          <cell r="R12" t="str">
            <v>102A_medium_30</v>
          </cell>
          <cell r="S12">
            <v>0.92</v>
          </cell>
          <cell r="T12">
            <v>0.95</v>
          </cell>
        </row>
        <row r="13">
          <cell r="R13" t="str">
            <v>102A_coarse_30</v>
          </cell>
          <cell r="S13">
            <v>0.92</v>
          </cell>
          <cell r="T13">
            <v>0.95</v>
          </cell>
        </row>
        <row r="14">
          <cell r="R14" t="str">
            <v>102B_fine_30</v>
          </cell>
          <cell r="S14">
            <v>0.89</v>
          </cell>
          <cell r="T14">
            <v>1</v>
          </cell>
        </row>
        <row r="15">
          <cell r="R15" t="str">
            <v>102B_medium_30</v>
          </cell>
          <cell r="S15">
            <v>0.89</v>
          </cell>
          <cell r="T15">
            <v>1</v>
          </cell>
        </row>
        <row r="16">
          <cell r="R16" t="str">
            <v>102C_fine_30</v>
          </cell>
          <cell r="S16">
            <v>0.87</v>
          </cell>
          <cell r="T16">
            <v>1</v>
          </cell>
        </row>
        <row r="17">
          <cell r="R17" t="str">
            <v>102C_medium_30</v>
          </cell>
          <cell r="S17">
            <v>0.87</v>
          </cell>
          <cell r="T17">
            <v>1</v>
          </cell>
        </row>
        <row r="18">
          <cell r="R18" t="str">
            <v>102C_coarse_30</v>
          </cell>
          <cell r="S18">
            <v>0.87</v>
          </cell>
          <cell r="T18">
            <v>1</v>
          </cell>
        </row>
        <row r="19">
          <cell r="R19" t="str">
            <v>103_fine_30</v>
          </cell>
          <cell r="S19">
            <v>0.97</v>
          </cell>
          <cell r="T19">
            <v>1</v>
          </cell>
        </row>
        <row r="20">
          <cell r="R20" t="str">
            <v>103_medium_30</v>
          </cell>
          <cell r="S20">
            <v>0.97</v>
          </cell>
          <cell r="T20">
            <v>1</v>
          </cell>
        </row>
        <row r="21">
          <cell r="R21" t="str">
            <v>103_coarse_30</v>
          </cell>
          <cell r="S21">
            <v>0.97</v>
          </cell>
          <cell r="T21">
            <v>1</v>
          </cell>
        </row>
        <row r="22">
          <cell r="R22" t="str">
            <v>104_fine_30</v>
          </cell>
          <cell r="S22">
            <v>0.94</v>
          </cell>
          <cell r="T22">
            <v>1</v>
          </cell>
        </row>
        <row r="23">
          <cell r="R23" t="str">
            <v>104_medium_30</v>
          </cell>
          <cell r="S23">
            <v>0.94</v>
          </cell>
          <cell r="T23">
            <v>1</v>
          </cell>
        </row>
        <row r="24">
          <cell r="R24" t="str">
            <v>105_fine_30</v>
          </cell>
          <cell r="S24">
            <v>0.86</v>
          </cell>
          <cell r="T24">
            <v>1</v>
          </cell>
        </row>
        <row r="25">
          <cell r="R25" t="str">
            <v>105_medium_30</v>
          </cell>
          <cell r="S25">
            <v>0.86</v>
          </cell>
          <cell r="T25">
            <v>1</v>
          </cell>
        </row>
        <row r="26">
          <cell r="R26" t="str">
            <v>105_coarse_30</v>
          </cell>
          <cell r="S26">
            <v>0.86</v>
          </cell>
          <cell r="T26">
            <v>1</v>
          </cell>
        </row>
        <row r="27">
          <cell r="R27" t="str">
            <v>106_fine_30</v>
          </cell>
          <cell r="S27">
            <v>0.96</v>
          </cell>
          <cell r="T27">
            <v>1</v>
          </cell>
        </row>
        <row r="28">
          <cell r="R28" t="str">
            <v>106_medium_30</v>
          </cell>
          <cell r="S28">
            <v>0.96</v>
          </cell>
          <cell r="T28">
            <v>1</v>
          </cell>
        </row>
        <row r="29">
          <cell r="R29" t="str">
            <v>107A_fine_30</v>
          </cell>
          <cell r="S29">
            <v>0.97</v>
          </cell>
          <cell r="T29">
            <v>1</v>
          </cell>
        </row>
        <row r="30">
          <cell r="R30" t="str">
            <v>107A_medium_30</v>
          </cell>
          <cell r="S30">
            <v>0.97</v>
          </cell>
          <cell r="T30">
            <v>1</v>
          </cell>
        </row>
        <row r="31">
          <cell r="R31" t="str">
            <v>107B_fine_30</v>
          </cell>
          <cell r="S31">
            <v>0.93</v>
          </cell>
          <cell r="T31">
            <v>1</v>
          </cell>
        </row>
        <row r="32">
          <cell r="R32" t="str">
            <v>107B_medium_30</v>
          </cell>
          <cell r="S32">
            <v>0.93</v>
          </cell>
          <cell r="T32">
            <v>1</v>
          </cell>
        </row>
        <row r="33">
          <cell r="R33" t="str">
            <v>108A_fine_30</v>
          </cell>
          <cell r="S33">
            <v>0.98</v>
          </cell>
          <cell r="T33">
            <v>1</v>
          </cell>
        </row>
        <row r="34">
          <cell r="R34" t="str">
            <v>108A_medium_30</v>
          </cell>
          <cell r="S34">
            <v>0.98</v>
          </cell>
          <cell r="T34">
            <v>1</v>
          </cell>
        </row>
        <row r="35">
          <cell r="R35" t="str">
            <v>108B_fine_30</v>
          </cell>
          <cell r="S35">
            <v>0.95</v>
          </cell>
          <cell r="T35">
            <v>1</v>
          </cell>
        </row>
        <row r="36">
          <cell r="R36" t="str">
            <v>108B_medium_30</v>
          </cell>
          <cell r="S36">
            <v>0.95</v>
          </cell>
          <cell r="T36">
            <v>1</v>
          </cell>
        </row>
        <row r="37">
          <cell r="R37" t="str">
            <v>108C_fine_30</v>
          </cell>
          <cell r="S37">
            <v>0.91</v>
          </cell>
          <cell r="T37">
            <v>1</v>
          </cell>
        </row>
        <row r="38">
          <cell r="R38" t="str">
            <v>108C_medium_30</v>
          </cell>
          <cell r="S38">
            <v>0.91</v>
          </cell>
          <cell r="T38">
            <v>1</v>
          </cell>
        </row>
        <row r="39">
          <cell r="R39" t="str">
            <v>108D_fine_30</v>
          </cell>
          <cell r="S39">
            <v>0.96</v>
          </cell>
          <cell r="T39">
            <v>1</v>
          </cell>
        </row>
        <row r="40">
          <cell r="R40" t="str">
            <v>108D_medium_30</v>
          </cell>
          <cell r="S40">
            <v>0.96</v>
          </cell>
          <cell r="T40">
            <v>1</v>
          </cell>
        </row>
        <row r="41">
          <cell r="R41" t="str">
            <v>109_fine_30</v>
          </cell>
          <cell r="S41">
            <v>0.94</v>
          </cell>
          <cell r="T41">
            <v>1</v>
          </cell>
        </row>
        <row r="42">
          <cell r="R42" t="str">
            <v>109_medium_30</v>
          </cell>
          <cell r="S42">
            <v>0.94</v>
          </cell>
          <cell r="T42">
            <v>1</v>
          </cell>
        </row>
        <row r="43">
          <cell r="R43" t="str">
            <v>109_coarse_30</v>
          </cell>
          <cell r="S43">
            <v>0.94</v>
          </cell>
          <cell r="T43">
            <v>1</v>
          </cell>
        </row>
        <row r="44">
          <cell r="R44" t="str">
            <v>11_fine_30</v>
          </cell>
          <cell r="S44">
            <v>0.5</v>
          </cell>
          <cell r="T44">
            <v>0.93</v>
          </cell>
        </row>
        <row r="45">
          <cell r="R45" t="str">
            <v>11_medium_30</v>
          </cell>
          <cell r="S45">
            <v>0.5</v>
          </cell>
          <cell r="T45">
            <v>0.93</v>
          </cell>
        </row>
        <row r="46">
          <cell r="R46" t="str">
            <v>11_coarse_30</v>
          </cell>
          <cell r="S46">
            <v>0.5</v>
          </cell>
          <cell r="T46">
            <v>0.93</v>
          </cell>
        </row>
        <row r="47">
          <cell r="R47" t="str">
            <v>110_fine_30</v>
          </cell>
          <cell r="S47">
            <v>0.97</v>
          </cell>
          <cell r="T47">
            <v>1</v>
          </cell>
        </row>
        <row r="48">
          <cell r="R48" t="str">
            <v>110_medium_30</v>
          </cell>
          <cell r="S48">
            <v>0.97</v>
          </cell>
          <cell r="T48">
            <v>1</v>
          </cell>
        </row>
        <row r="49">
          <cell r="R49" t="str">
            <v>111A_fine_30</v>
          </cell>
          <cell r="S49">
            <v>0.98</v>
          </cell>
          <cell r="T49">
            <v>1</v>
          </cell>
        </row>
        <row r="50">
          <cell r="R50" t="str">
            <v>111A_medium_30</v>
          </cell>
          <cell r="S50">
            <v>0.98</v>
          </cell>
          <cell r="T50">
            <v>1</v>
          </cell>
        </row>
        <row r="51">
          <cell r="R51" t="str">
            <v>111B_fine_30</v>
          </cell>
          <cell r="S51">
            <v>0.98</v>
          </cell>
          <cell r="T51">
            <v>1</v>
          </cell>
        </row>
        <row r="52">
          <cell r="R52" t="str">
            <v>111B_medium_30</v>
          </cell>
          <cell r="S52">
            <v>0.98</v>
          </cell>
          <cell r="T52">
            <v>1</v>
          </cell>
        </row>
        <row r="53">
          <cell r="R53" t="str">
            <v>111B_coarse_30</v>
          </cell>
          <cell r="S53">
            <v>0.98</v>
          </cell>
          <cell r="T53">
            <v>1</v>
          </cell>
        </row>
        <row r="54">
          <cell r="R54" t="str">
            <v>111C_medium_30</v>
          </cell>
          <cell r="S54">
            <v>1</v>
          </cell>
          <cell r="T54">
            <v>1</v>
          </cell>
        </row>
        <row r="55">
          <cell r="R55" t="str">
            <v>111C_coarse_30</v>
          </cell>
          <cell r="S55">
            <v>1</v>
          </cell>
          <cell r="T55">
            <v>1</v>
          </cell>
        </row>
        <row r="56">
          <cell r="R56" t="str">
            <v>111D_medium_30</v>
          </cell>
          <cell r="S56">
            <v>0.98</v>
          </cell>
          <cell r="T56">
            <v>1</v>
          </cell>
        </row>
        <row r="57">
          <cell r="R57" t="str">
            <v>111E_medium_30</v>
          </cell>
          <cell r="S57">
            <v>1</v>
          </cell>
          <cell r="T57">
            <v>1</v>
          </cell>
        </row>
        <row r="58">
          <cell r="R58" t="str">
            <v>112_fine_30</v>
          </cell>
          <cell r="S58">
            <v>0.95</v>
          </cell>
          <cell r="T58">
            <v>1</v>
          </cell>
        </row>
        <row r="59">
          <cell r="R59" t="str">
            <v>112_medium_30</v>
          </cell>
          <cell r="S59">
            <v>0.95</v>
          </cell>
          <cell r="T59">
            <v>1</v>
          </cell>
        </row>
        <row r="60">
          <cell r="R60" t="str">
            <v>112_coarse_30</v>
          </cell>
          <cell r="S60">
            <v>0.95</v>
          </cell>
          <cell r="T60">
            <v>1</v>
          </cell>
        </row>
        <row r="61">
          <cell r="R61" t="str">
            <v>113_fine_30</v>
          </cell>
          <cell r="S61">
            <v>0.97</v>
          </cell>
          <cell r="T61">
            <v>1</v>
          </cell>
        </row>
        <row r="62">
          <cell r="R62" t="str">
            <v>113_medium_30</v>
          </cell>
          <cell r="S62">
            <v>0.97</v>
          </cell>
          <cell r="T62">
            <v>1</v>
          </cell>
        </row>
        <row r="63">
          <cell r="R63" t="str">
            <v>114A_medium_30</v>
          </cell>
          <cell r="S63">
            <v>0.93</v>
          </cell>
          <cell r="T63">
            <v>1</v>
          </cell>
        </row>
        <row r="64">
          <cell r="R64" t="str">
            <v>114B_fine_30</v>
          </cell>
          <cell r="S64">
            <v>0.97</v>
          </cell>
          <cell r="T64">
            <v>1</v>
          </cell>
        </row>
        <row r="65">
          <cell r="R65" t="str">
            <v>114B_medium_30</v>
          </cell>
          <cell r="S65">
            <v>0.97</v>
          </cell>
          <cell r="T65">
            <v>1</v>
          </cell>
        </row>
        <row r="66">
          <cell r="R66" t="str">
            <v>115A_medium_30</v>
          </cell>
          <cell r="S66">
            <v>0.9</v>
          </cell>
          <cell r="T66">
            <v>1</v>
          </cell>
        </row>
        <row r="67">
          <cell r="R67" t="str">
            <v>115B_fine_30</v>
          </cell>
          <cell r="S67">
            <v>0.92</v>
          </cell>
          <cell r="T67">
            <v>1</v>
          </cell>
        </row>
        <row r="68">
          <cell r="R68" t="str">
            <v>115B_medium_30</v>
          </cell>
          <cell r="S68">
            <v>0.92</v>
          </cell>
          <cell r="T68">
            <v>1</v>
          </cell>
        </row>
        <row r="69">
          <cell r="R69" t="str">
            <v>115C_fine_30</v>
          </cell>
          <cell r="S69">
            <v>0.92</v>
          </cell>
          <cell r="T69">
            <v>1</v>
          </cell>
        </row>
        <row r="70">
          <cell r="R70" t="str">
            <v>115C_medium_30</v>
          </cell>
          <cell r="S70">
            <v>0.92</v>
          </cell>
          <cell r="T70">
            <v>1</v>
          </cell>
        </row>
        <row r="71">
          <cell r="R71" t="str">
            <v>115C_coarse_30</v>
          </cell>
          <cell r="S71">
            <v>0.92</v>
          </cell>
          <cell r="T71">
            <v>1</v>
          </cell>
        </row>
        <row r="72">
          <cell r="R72" t="str">
            <v>116A_fine_30</v>
          </cell>
          <cell r="S72">
            <v>1</v>
          </cell>
          <cell r="T72">
            <v>1</v>
          </cell>
        </row>
        <row r="73">
          <cell r="R73" t="str">
            <v>116A_medium_30</v>
          </cell>
          <cell r="S73">
            <v>1</v>
          </cell>
          <cell r="T73">
            <v>1</v>
          </cell>
        </row>
        <row r="74">
          <cell r="R74" t="str">
            <v>116A_coarse_30</v>
          </cell>
          <cell r="S74">
            <v>1</v>
          </cell>
          <cell r="T74">
            <v>1</v>
          </cell>
        </row>
        <row r="75">
          <cell r="R75" t="str">
            <v>116B_medium_30</v>
          </cell>
          <cell r="S75">
            <v>0.98</v>
          </cell>
          <cell r="T75">
            <v>1</v>
          </cell>
        </row>
        <row r="76">
          <cell r="R76" t="str">
            <v>116C_medium_30</v>
          </cell>
          <cell r="S76">
            <v>1</v>
          </cell>
          <cell r="T76">
            <v>1</v>
          </cell>
        </row>
        <row r="77">
          <cell r="R77" t="str">
            <v>117_fine_30</v>
          </cell>
          <cell r="S77">
            <v>1</v>
          </cell>
          <cell r="T77">
            <v>1</v>
          </cell>
        </row>
        <row r="78">
          <cell r="R78" t="str">
            <v>117_medium_30</v>
          </cell>
          <cell r="S78">
            <v>1</v>
          </cell>
          <cell r="T78">
            <v>1</v>
          </cell>
        </row>
        <row r="79">
          <cell r="R79" t="str">
            <v>117_coarse_30</v>
          </cell>
          <cell r="S79">
            <v>1</v>
          </cell>
          <cell r="T79">
            <v>1</v>
          </cell>
        </row>
        <row r="80">
          <cell r="R80" t="str">
            <v>118A_medium_30</v>
          </cell>
          <cell r="S80">
            <v>0.97</v>
          </cell>
          <cell r="T80">
            <v>1</v>
          </cell>
        </row>
        <row r="81">
          <cell r="R81" t="str">
            <v>118A_coarse_30</v>
          </cell>
          <cell r="S81">
            <v>0.97</v>
          </cell>
          <cell r="T81">
            <v>1</v>
          </cell>
        </row>
        <row r="82">
          <cell r="R82" t="str">
            <v>118B_fine_30</v>
          </cell>
          <cell r="S82">
            <v>1</v>
          </cell>
          <cell r="T82">
            <v>1</v>
          </cell>
        </row>
        <row r="83">
          <cell r="R83" t="str">
            <v>118B_medium_30</v>
          </cell>
          <cell r="S83">
            <v>1</v>
          </cell>
          <cell r="T83">
            <v>1</v>
          </cell>
        </row>
        <row r="84">
          <cell r="R84" t="str">
            <v>118B_coarse_30</v>
          </cell>
          <cell r="S84">
            <v>1</v>
          </cell>
          <cell r="T84">
            <v>1</v>
          </cell>
        </row>
        <row r="85">
          <cell r="R85" t="str">
            <v>119_fine_30</v>
          </cell>
          <cell r="S85">
            <v>1</v>
          </cell>
          <cell r="T85">
            <v>1</v>
          </cell>
        </row>
        <row r="86">
          <cell r="R86" t="str">
            <v>119_medium_30</v>
          </cell>
          <cell r="S86">
            <v>1</v>
          </cell>
          <cell r="T86">
            <v>1</v>
          </cell>
        </row>
        <row r="87">
          <cell r="R87" t="str">
            <v>119_coarse_30</v>
          </cell>
          <cell r="S87">
            <v>1</v>
          </cell>
          <cell r="T87">
            <v>1</v>
          </cell>
        </row>
        <row r="88">
          <cell r="R88" t="str">
            <v>12_medium_30</v>
          </cell>
          <cell r="S88">
            <v>1</v>
          </cell>
          <cell r="T88">
            <v>1</v>
          </cell>
        </row>
        <row r="89">
          <cell r="R89" t="str">
            <v>12_coarse_30</v>
          </cell>
          <cell r="S89">
            <v>1</v>
          </cell>
          <cell r="T89">
            <v>1</v>
          </cell>
        </row>
        <row r="90">
          <cell r="R90" t="str">
            <v>120A_fine_30</v>
          </cell>
          <cell r="S90">
            <v>0.92</v>
          </cell>
          <cell r="T90">
            <v>1</v>
          </cell>
        </row>
        <row r="91">
          <cell r="R91" t="str">
            <v>120A_medium_30</v>
          </cell>
          <cell r="S91">
            <v>0.92</v>
          </cell>
          <cell r="T91">
            <v>1</v>
          </cell>
        </row>
        <row r="92">
          <cell r="R92" t="str">
            <v>120B_medium_30</v>
          </cell>
          <cell r="S92">
            <v>1</v>
          </cell>
          <cell r="T92">
            <v>1</v>
          </cell>
        </row>
        <row r="93">
          <cell r="R93" t="str">
            <v>120C_medium_30</v>
          </cell>
          <cell r="S93">
            <v>1</v>
          </cell>
          <cell r="T93">
            <v>1</v>
          </cell>
        </row>
        <row r="94">
          <cell r="R94" t="str">
            <v>121_fine_30</v>
          </cell>
          <cell r="S94">
            <v>0.95</v>
          </cell>
          <cell r="T94">
            <v>1</v>
          </cell>
        </row>
        <row r="95">
          <cell r="R95" t="str">
            <v>121_medium_30</v>
          </cell>
          <cell r="S95">
            <v>0.95</v>
          </cell>
          <cell r="T95">
            <v>1</v>
          </cell>
        </row>
        <row r="96">
          <cell r="R96" t="str">
            <v>122_fine_30</v>
          </cell>
          <cell r="S96">
            <v>0.95</v>
          </cell>
          <cell r="T96">
            <v>1</v>
          </cell>
        </row>
        <row r="97">
          <cell r="R97" t="str">
            <v>122_medium_30</v>
          </cell>
          <cell r="S97">
            <v>0.95</v>
          </cell>
          <cell r="T97">
            <v>1</v>
          </cell>
        </row>
        <row r="98">
          <cell r="R98" t="str">
            <v>123_fine_30</v>
          </cell>
          <cell r="S98">
            <v>0.91</v>
          </cell>
          <cell r="T98">
            <v>1</v>
          </cell>
        </row>
        <row r="99">
          <cell r="R99" t="str">
            <v>123_medium_30</v>
          </cell>
          <cell r="S99">
            <v>0.91</v>
          </cell>
          <cell r="T99">
            <v>1</v>
          </cell>
        </row>
        <row r="100">
          <cell r="R100" t="str">
            <v>124_fine_30</v>
          </cell>
          <cell r="S100">
            <v>0.9</v>
          </cell>
          <cell r="T100">
            <v>1</v>
          </cell>
        </row>
        <row r="101">
          <cell r="R101" t="str">
            <v>124_medium_30</v>
          </cell>
          <cell r="S101">
            <v>0.9</v>
          </cell>
          <cell r="T101">
            <v>1</v>
          </cell>
        </row>
        <row r="102">
          <cell r="R102" t="str">
            <v>124_coarse_30</v>
          </cell>
          <cell r="S102">
            <v>0.9</v>
          </cell>
          <cell r="T102">
            <v>1</v>
          </cell>
        </row>
        <row r="103">
          <cell r="R103" t="str">
            <v>125_medium_30</v>
          </cell>
          <cell r="S103">
            <v>1</v>
          </cell>
          <cell r="T103">
            <v>1</v>
          </cell>
        </row>
        <row r="104">
          <cell r="R104" t="str">
            <v>125_coarse_30</v>
          </cell>
          <cell r="S104">
            <v>1</v>
          </cell>
          <cell r="T104">
            <v>1</v>
          </cell>
        </row>
        <row r="105">
          <cell r="R105" t="str">
            <v>126_fine_30</v>
          </cell>
          <cell r="S105">
            <v>0.87</v>
          </cell>
          <cell r="T105">
            <v>1</v>
          </cell>
        </row>
        <row r="106">
          <cell r="R106" t="str">
            <v>126_medium_30</v>
          </cell>
          <cell r="S106">
            <v>0.87</v>
          </cell>
          <cell r="T106">
            <v>1</v>
          </cell>
        </row>
        <row r="107">
          <cell r="R107" t="str">
            <v>127_medium_30</v>
          </cell>
          <cell r="S107">
            <v>1</v>
          </cell>
          <cell r="T107">
            <v>1</v>
          </cell>
        </row>
        <row r="108">
          <cell r="R108" t="str">
            <v>127_coarse_30</v>
          </cell>
          <cell r="S108">
            <v>1</v>
          </cell>
          <cell r="T108">
            <v>1</v>
          </cell>
        </row>
        <row r="109">
          <cell r="R109" t="str">
            <v>128_fine_30</v>
          </cell>
          <cell r="S109">
            <v>0.93</v>
          </cell>
          <cell r="T109">
            <v>1</v>
          </cell>
        </row>
        <row r="110">
          <cell r="R110" t="str">
            <v>128_medium_30</v>
          </cell>
          <cell r="S110">
            <v>0.93</v>
          </cell>
          <cell r="T110">
            <v>1</v>
          </cell>
        </row>
        <row r="111">
          <cell r="R111" t="str">
            <v>128_coarse_30</v>
          </cell>
          <cell r="S111">
            <v>0.93</v>
          </cell>
          <cell r="T111">
            <v>1</v>
          </cell>
        </row>
        <row r="112">
          <cell r="R112" t="str">
            <v>129_medium_30</v>
          </cell>
          <cell r="S112">
            <v>1</v>
          </cell>
          <cell r="T112">
            <v>1</v>
          </cell>
        </row>
        <row r="113">
          <cell r="R113" t="str">
            <v>129_coarse_30</v>
          </cell>
          <cell r="S113">
            <v>1</v>
          </cell>
          <cell r="T113">
            <v>1</v>
          </cell>
        </row>
        <row r="114">
          <cell r="R114" t="str">
            <v>13_fine_30</v>
          </cell>
          <cell r="S114">
            <v>0.77</v>
          </cell>
          <cell r="T114">
            <v>0.73</v>
          </cell>
        </row>
        <row r="115">
          <cell r="R115" t="str">
            <v>13_medium_30</v>
          </cell>
          <cell r="S115">
            <v>0.77</v>
          </cell>
          <cell r="T115">
            <v>0.73</v>
          </cell>
        </row>
        <row r="116">
          <cell r="R116" t="str">
            <v>13_coarse_30</v>
          </cell>
          <cell r="S116">
            <v>0.77</v>
          </cell>
          <cell r="T116">
            <v>0.73</v>
          </cell>
        </row>
        <row r="117">
          <cell r="R117" t="str">
            <v>130A_medium_30</v>
          </cell>
          <cell r="S117">
            <v>1</v>
          </cell>
          <cell r="T117">
            <v>1</v>
          </cell>
        </row>
        <row r="118">
          <cell r="R118" t="str">
            <v>130B_fine_30</v>
          </cell>
          <cell r="S118">
            <v>1</v>
          </cell>
          <cell r="T118">
            <v>1</v>
          </cell>
        </row>
        <row r="119">
          <cell r="R119" t="str">
            <v>130B_medium_30</v>
          </cell>
          <cell r="S119">
            <v>1</v>
          </cell>
          <cell r="T119">
            <v>1</v>
          </cell>
        </row>
        <row r="120">
          <cell r="R120" t="str">
            <v>130B_coarse_30</v>
          </cell>
          <cell r="S120">
            <v>1</v>
          </cell>
          <cell r="T120">
            <v>1</v>
          </cell>
        </row>
        <row r="121">
          <cell r="R121" t="str">
            <v>131A_fine_30</v>
          </cell>
          <cell r="S121">
            <v>0.91</v>
          </cell>
          <cell r="T121">
            <v>1</v>
          </cell>
        </row>
        <row r="122">
          <cell r="R122" t="str">
            <v>131A_medium_30</v>
          </cell>
          <cell r="S122">
            <v>0.91</v>
          </cell>
          <cell r="T122">
            <v>1</v>
          </cell>
        </row>
        <row r="123">
          <cell r="R123" t="str">
            <v>131B_medium_30</v>
          </cell>
          <cell r="S123">
            <v>0.99</v>
          </cell>
          <cell r="T123">
            <v>1</v>
          </cell>
        </row>
        <row r="124">
          <cell r="R124" t="str">
            <v>131C_fine_30</v>
          </cell>
          <cell r="S124">
            <v>0.98</v>
          </cell>
          <cell r="T124">
            <v>1</v>
          </cell>
        </row>
        <row r="125">
          <cell r="R125" t="str">
            <v>131C_medium_30</v>
          </cell>
          <cell r="S125">
            <v>0.98</v>
          </cell>
          <cell r="T125">
            <v>1</v>
          </cell>
        </row>
        <row r="126">
          <cell r="R126" t="str">
            <v>131C_coarse_30</v>
          </cell>
          <cell r="S126">
            <v>0.98</v>
          </cell>
          <cell r="T126">
            <v>1</v>
          </cell>
        </row>
        <row r="127">
          <cell r="R127" t="str">
            <v>131D_medium_30</v>
          </cell>
          <cell r="S127">
            <v>0.98</v>
          </cell>
          <cell r="T127">
            <v>1</v>
          </cell>
        </row>
        <row r="128">
          <cell r="R128" t="str">
            <v>133A_fine_30</v>
          </cell>
          <cell r="S128">
            <v>0.91</v>
          </cell>
          <cell r="T128">
            <v>1</v>
          </cell>
        </row>
        <row r="129">
          <cell r="R129" t="str">
            <v>133A_medium_30</v>
          </cell>
          <cell r="S129">
            <v>0.91</v>
          </cell>
          <cell r="T129">
            <v>1</v>
          </cell>
        </row>
        <row r="130">
          <cell r="R130" t="str">
            <v>133A_coarse_30</v>
          </cell>
          <cell r="S130">
            <v>0.91</v>
          </cell>
          <cell r="T130">
            <v>1</v>
          </cell>
        </row>
        <row r="131">
          <cell r="R131" t="str">
            <v>133B_fine_30</v>
          </cell>
          <cell r="S131">
            <v>1</v>
          </cell>
          <cell r="T131">
            <v>1</v>
          </cell>
        </row>
        <row r="132">
          <cell r="R132" t="str">
            <v>133B_medium_30</v>
          </cell>
          <cell r="S132">
            <v>1</v>
          </cell>
          <cell r="T132">
            <v>1</v>
          </cell>
        </row>
        <row r="133">
          <cell r="R133" t="str">
            <v>133B_coarse_30</v>
          </cell>
          <cell r="S133">
            <v>1</v>
          </cell>
          <cell r="T133">
            <v>1</v>
          </cell>
        </row>
        <row r="134">
          <cell r="R134" t="str">
            <v>134_medium_30</v>
          </cell>
          <cell r="S134">
            <v>0.88</v>
          </cell>
          <cell r="T134">
            <v>1</v>
          </cell>
        </row>
        <row r="135">
          <cell r="R135" t="str">
            <v>134_coarse_30</v>
          </cell>
          <cell r="S135">
            <v>0.88</v>
          </cell>
          <cell r="T135">
            <v>1</v>
          </cell>
        </row>
        <row r="136">
          <cell r="R136" t="str">
            <v>135A_fine_30</v>
          </cell>
          <cell r="S136">
            <v>0.93</v>
          </cell>
          <cell r="T136">
            <v>0.99</v>
          </cell>
        </row>
        <row r="137">
          <cell r="R137" t="str">
            <v>135A_medium_30</v>
          </cell>
          <cell r="S137">
            <v>0.93</v>
          </cell>
          <cell r="T137">
            <v>0.99</v>
          </cell>
        </row>
        <row r="138">
          <cell r="R138" t="str">
            <v>135A_coarse_30</v>
          </cell>
          <cell r="S138">
            <v>0.93</v>
          </cell>
          <cell r="T138">
            <v>0.99</v>
          </cell>
        </row>
        <row r="139">
          <cell r="R139" t="str">
            <v>135B_fine_30</v>
          </cell>
          <cell r="S139">
            <v>1</v>
          </cell>
          <cell r="T139">
            <v>1</v>
          </cell>
        </row>
        <row r="140">
          <cell r="R140" t="str">
            <v>135B_medium_30</v>
          </cell>
          <cell r="S140">
            <v>1</v>
          </cell>
          <cell r="T140">
            <v>1</v>
          </cell>
        </row>
        <row r="141">
          <cell r="R141" t="str">
            <v>135B_coarse_30</v>
          </cell>
          <cell r="S141">
            <v>1</v>
          </cell>
          <cell r="T141">
            <v>1</v>
          </cell>
        </row>
        <row r="142">
          <cell r="R142" t="str">
            <v>136_fine_30</v>
          </cell>
          <cell r="S142">
            <v>0.94</v>
          </cell>
          <cell r="T142">
            <v>1</v>
          </cell>
        </row>
        <row r="143">
          <cell r="R143" t="str">
            <v>136_medium_30</v>
          </cell>
          <cell r="S143">
            <v>0.94</v>
          </cell>
          <cell r="T143">
            <v>1</v>
          </cell>
        </row>
        <row r="144">
          <cell r="R144" t="str">
            <v>136_coarse_30</v>
          </cell>
          <cell r="S144">
            <v>0.94</v>
          </cell>
          <cell r="T144">
            <v>1</v>
          </cell>
        </row>
        <row r="145">
          <cell r="R145" t="str">
            <v>137_coarse_30</v>
          </cell>
          <cell r="S145">
            <v>0.93</v>
          </cell>
          <cell r="T145">
            <v>1</v>
          </cell>
        </row>
        <row r="146">
          <cell r="R146" t="str">
            <v>138_coarse_30</v>
          </cell>
          <cell r="S146">
            <v>0.96</v>
          </cell>
          <cell r="T146">
            <v>1</v>
          </cell>
        </row>
        <row r="147">
          <cell r="R147" t="str">
            <v>139_medium_30</v>
          </cell>
          <cell r="S147">
            <v>0.98</v>
          </cell>
          <cell r="T147">
            <v>1</v>
          </cell>
        </row>
        <row r="148">
          <cell r="R148" t="str">
            <v>14_fine_30</v>
          </cell>
          <cell r="S148">
            <v>0.78</v>
          </cell>
          <cell r="T148">
            <v>0.99</v>
          </cell>
        </row>
        <row r="149">
          <cell r="R149" t="str">
            <v>14_medium_30</v>
          </cell>
          <cell r="S149">
            <v>0.78</v>
          </cell>
          <cell r="T149">
            <v>0.99</v>
          </cell>
        </row>
        <row r="150">
          <cell r="R150" t="str">
            <v>14_coarse_30</v>
          </cell>
          <cell r="S150">
            <v>0.78</v>
          </cell>
          <cell r="T150">
            <v>0.99</v>
          </cell>
        </row>
        <row r="151">
          <cell r="R151" t="str">
            <v>140_medium_30</v>
          </cell>
          <cell r="S151">
            <v>0.93</v>
          </cell>
          <cell r="T151">
            <v>1</v>
          </cell>
        </row>
        <row r="152">
          <cell r="R152" t="str">
            <v>141_medium_30</v>
          </cell>
          <cell r="S152">
            <v>0.93</v>
          </cell>
          <cell r="T152">
            <v>1</v>
          </cell>
        </row>
        <row r="153">
          <cell r="R153" t="str">
            <v>142_fine_30</v>
          </cell>
          <cell r="S153">
            <v>0.88</v>
          </cell>
          <cell r="T153">
            <v>1</v>
          </cell>
        </row>
        <row r="154">
          <cell r="R154" t="str">
            <v>142_medium_30</v>
          </cell>
          <cell r="S154">
            <v>0.88</v>
          </cell>
          <cell r="T154">
            <v>1</v>
          </cell>
        </row>
        <row r="155">
          <cell r="R155" t="str">
            <v>142_coarse_30</v>
          </cell>
          <cell r="S155">
            <v>0.88</v>
          </cell>
          <cell r="T155">
            <v>1</v>
          </cell>
        </row>
        <row r="156">
          <cell r="R156" t="str">
            <v>143_medium_30</v>
          </cell>
          <cell r="S156">
            <v>1</v>
          </cell>
          <cell r="T156">
            <v>1</v>
          </cell>
        </row>
        <row r="157">
          <cell r="R157" t="str">
            <v>143_coarse_30</v>
          </cell>
          <cell r="S157">
            <v>1</v>
          </cell>
          <cell r="T157">
            <v>1</v>
          </cell>
        </row>
        <row r="158">
          <cell r="R158" t="str">
            <v>144A_medium_30</v>
          </cell>
          <cell r="S158">
            <v>0.82</v>
          </cell>
          <cell r="T158">
            <v>1</v>
          </cell>
        </row>
        <row r="159">
          <cell r="R159" t="str">
            <v>144A_coarse_30</v>
          </cell>
          <cell r="S159">
            <v>0.82</v>
          </cell>
          <cell r="T159">
            <v>1</v>
          </cell>
        </row>
        <row r="160">
          <cell r="R160" t="str">
            <v>144B_medium_30</v>
          </cell>
          <cell r="S160">
            <v>1</v>
          </cell>
          <cell r="T160">
            <v>1</v>
          </cell>
        </row>
        <row r="161">
          <cell r="R161" t="str">
            <v>144B_coarse_30</v>
          </cell>
          <cell r="S161">
            <v>1</v>
          </cell>
          <cell r="T161">
            <v>1</v>
          </cell>
        </row>
        <row r="162">
          <cell r="R162" t="str">
            <v>145_medium_30</v>
          </cell>
          <cell r="S162">
            <v>0.88</v>
          </cell>
          <cell r="T162">
            <v>1</v>
          </cell>
        </row>
        <row r="163">
          <cell r="R163" t="str">
            <v>145_coarse_30</v>
          </cell>
          <cell r="S163">
            <v>0.88</v>
          </cell>
          <cell r="T163">
            <v>1</v>
          </cell>
        </row>
        <row r="164">
          <cell r="R164" t="str">
            <v>146_medium_30</v>
          </cell>
          <cell r="S164">
            <v>0.96</v>
          </cell>
          <cell r="T164">
            <v>1</v>
          </cell>
        </row>
        <row r="165">
          <cell r="R165" t="str">
            <v>147_fine_30</v>
          </cell>
          <cell r="S165">
            <v>0.89</v>
          </cell>
          <cell r="T165">
            <v>1</v>
          </cell>
        </row>
        <row r="166">
          <cell r="R166" t="str">
            <v>147_medium_30</v>
          </cell>
          <cell r="S166">
            <v>0.89</v>
          </cell>
          <cell r="T166">
            <v>1</v>
          </cell>
        </row>
        <row r="167">
          <cell r="R167" t="str">
            <v>147_coarse_30</v>
          </cell>
          <cell r="S167">
            <v>0.89</v>
          </cell>
          <cell r="T167">
            <v>1</v>
          </cell>
        </row>
        <row r="168">
          <cell r="R168" t="str">
            <v>148_fine_30</v>
          </cell>
          <cell r="S168">
            <v>0.93</v>
          </cell>
          <cell r="T168">
            <v>1</v>
          </cell>
        </row>
        <row r="169">
          <cell r="R169" t="str">
            <v>148_medium_30</v>
          </cell>
          <cell r="S169">
            <v>0.93</v>
          </cell>
          <cell r="T169">
            <v>1</v>
          </cell>
        </row>
        <row r="170">
          <cell r="R170" t="str">
            <v>148_coarse_30</v>
          </cell>
          <cell r="S170">
            <v>0.93</v>
          </cell>
          <cell r="T170">
            <v>1</v>
          </cell>
        </row>
        <row r="171">
          <cell r="R171" t="str">
            <v>149A_medium_30</v>
          </cell>
          <cell r="S171">
            <v>0.85</v>
          </cell>
          <cell r="T171">
            <v>1</v>
          </cell>
        </row>
        <row r="172">
          <cell r="R172" t="str">
            <v>149A_coarse_30</v>
          </cell>
          <cell r="S172">
            <v>0.85</v>
          </cell>
          <cell r="T172">
            <v>1</v>
          </cell>
        </row>
        <row r="173">
          <cell r="R173" t="str">
            <v>149B_coarse_30</v>
          </cell>
          <cell r="S173">
            <v>1</v>
          </cell>
          <cell r="T173">
            <v>1</v>
          </cell>
        </row>
        <row r="174">
          <cell r="R174" t="str">
            <v>15_fine_30</v>
          </cell>
          <cell r="S174">
            <v>0.61</v>
          </cell>
          <cell r="T174">
            <v>0.94</v>
          </cell>
        </row>
        <row r="175">
          <cell r="R175" t="str">
            <v>15_medium_30</v>
          </cell>
          <cell r="S175">
            <v>0.61</v>
          </cell>
          <cell r="T175">
            <v>0.94</v>
          </cell>
        </row>
        <row r="176">
          <cell r="R176" t="str">
            <v>15_coarse_30</v>
          </cell>
          <cell r="S176">
            <v>0.61</v>
          </cell>
          <cell r="T176">
            <v>0.94</v>
          </cell>
        </row>
        <row r="177">
          <cell r="R177" t="str">
            <v>150A_fine_30</v>
          </cell>
          <cell r="S177">
            <v>0.98</v>
          </cell>
          <cell r="T177">
            <v>1</v>
          </cell>
        </row>
        <row r="178">
          <cell r="R178" t="str">
            <v>150A_medium_30</v>
          </cell>
          <cell r="S178">
            <v>0.98</v>
          </cell>
          <cell r="T178">
            <v>1</v>
          </cell>
        </row>
        <row r="179">
          <cell r="R179" t="str">
            <v>150A_coarse_30</v>
          </cell>
          <cell r="S179">
            <v>0.98</v>
          </cell>
          <cell r="T179">
            <v>1</v>
          </cell>
        </row>
        <row r="180">
          <cell r="R180" t="str">
            <v>150B_fine_30</v>
          </cell>
          <cell r="S180">
            <v>0.66</v>
          </cell>
          <cell r="T180">
            <v>0.99</v>
          </cell>
        </row>
        <row r="181">
          <cell r="R181" t="str">
            <v>150B_medium_30</v>
          </cell>
          <cell r="S181">
            <v>0.66</v>
          </cell>
          <cell r="T181">
            <v>0.99</v>
          </cell>
        </row>
        <row r="182">
          <cell r="R182" t="str">
            <v>150B_coarse_30</v>
          </cell>
          <cell r="S182">
            <v>0.66</v>
          </cell>
          <cell r="T182">
            <v>0.99</v>
          </cell>
        </row>
        <row r="183">
          <cell r="R183" t="str">
            <v>151_fine_30</v>
          </cell>
          <cell r="S183">
            <v>1</v>
          </cell>
          <cell r="T183">
            <v>1</v>
          </cell>
        </row>
        <row r="184">
          <cell r="R184" t="str">
            <v>152A_medium_30</v>
          </cell>
          <cell r="S184">
            <v>1</v>
          </cell>
          <cell r="T184">
            <v>1</v>
          </cell>
        </row>
        <row r="185">
          <cell r="R185" t="str">
            <v>152A_coarse_30</v>
          </cell>
          <cell r="S185">
            <v>1</v>
          </cell>
          <cell r="T185">
            <v>1</v>
          </cell>
        </row>
        <row r="186">
          <cell r="R186" t="str">
            <v>152B_medium_30</v>
          </cell>
          <cell r="S186">
            <v>1</v>
          </cell>
          <cell r="T186">
            <v>1</v>
          </cell>
        </row>
        <row r="187">
          <cell r="R187" t="str">
            <v>152B_coarse_30</v>
          </cell>
          <cell r="S187">
            <v>1</v>
          </cell>
          <cell r="T187">
            <v>1</v>
          </cell>
        </row>
        <row r="188">
          <cell r="R188" t="str">
            <v>153A_coarse_30</v>
          </cell>
          <cell r="S188">
            <v>0.84</v>
          </cell>
          <cell r="T188">
            <v>1</v>
          </cell>
        </row>
        <row r="189">
          <cell r="R189" t="str">
            <v>153B_coarse_30</v>
          </cell>
          <cell r="S189">
            <v>0.94</v>
          </cell>
          <cell r="T189">
            <v>1</v>
          </cell>
        </row>
        <row r="190">
          <cell r="R190" t="str">
            <v>153D_coarse_30</v>
          </cell>
          <cell r="S190">
            <v>0.9</v>
          </cell>
          <cell r="T190">
            <v>1</v>
          </cell>
        </row>
        <row r="191">
          <cell r="R191" t="str">
            <v>154_coarse_30</v>
          </cell>
          <cell r="S191">
            <v>0.74</v>
          </cell>
          <cell r="T191">
            <v>1</v>
          </cell>
        </row>
        <row r="192">
          <cell r="R192" t="str">
            <v>155_coarse_30</v>
          </cell>
          <cell r="S192">
            <v>0.78</v>
          </cell>
          <cell r="T192">
            <v>1</v>
          </cell>
        </row>
        <row r="193">
          <cell r="R193" t="str">
            <v>156A_coarse_30</v>
          </cell>
          <cell r="S193">
            <v>0.77</v>
          </cell>
          <cell r="T193">
            <v>1</v>
          </cell>
        </row>
        <row r="194">
          <cell r="R194" t="str">
            <v>156B_coarse_30</v>
          </cell>
          <cell r="S194">
            <v>0.85</v>
          </cell>
          <cell r="T194">
            <v>1</v>
          </cell>
        </row>
        <row r="195">
          <cell r="R195" t="str">
            <v>17_fine_30</v>
          </cell>
          <cell r="S195">
            <v>0.6</v>
          </cell>
          <cell r="T195">
            <v>0.97</v>
          </cell>
        </row>
        <row r="196">
          <cell r="R196" t="str">
            <v>17_medium_30</v>
          </cell>
          <cell r="S196">
            <v>0.6</v>
          </cell>
          <cell r="T196">
            <v>0.97</v>
          </cell>
        </row>
        <row r="197">
          <cell r="R197" t="str">
            <v>17_coarse_30</v>
          </cell>
          <cell r="S197">
            <v>0.6</v>
          </cell>
          <cell r="T197">
            <v>0.97</v>
          </cell>
        </row>
        <row r="198">
          <cell r="R198" t="str">
            <v>18_fine_30</v>
          </cell>
          <cell r="S198">
            <v>1</v>
          </cell>
          <cell r="T198">
            <v>1</v>
          </cell>
        </row>
        <row r="199">
          <cell r="R199" t="str">
            <v>18_medium_30</v>
          </cell>
          <cell r="S199">
            <v>1</v>
          </cell>
          <cell r="T199">
            <v>1</v>
          </cell>
        </row>
        <row r="200">
          <cell r="R200" t="str">
            <v>18_coarse_30</v>
          </cell>
          <cell r="S200">
            <v>1</v>
          </cell>
          <cell r="T200">
            <v>1</v>
          </cell>
        </row>
        <row r="201">
          <cell r="R201" t="str">
            <v>19_fine_30</v>
          </cell>
          <cell r="S201">
            <v>1</v>
          </cell>
          <cell r="T201">
            <v>1</v>
          </cell>
        </row>
        <row r="202">
          <cell r="R202" t="str">
            <v>19_medium_30</v>
          </cell>
          <cell r="S202">
            <v>1</v>
          </cell>
          <cell r="T202">
            <v>1</v>
          </cell>
        </row>
        <row r="203">
          <cell r="R203" t="str">
            <v>19_coarse_30</v>
          </cell>
          <cell r="S203">
            <v>1</v>
          </cell>
          <cell r="T203">
            <v>1</v>
          </cell>
        </row>
        <row r="204">
          <cell r="R204" t="str">
            <v>2_fine_30</v>
          </cell>
          <cell r="S204">
            <v>0.94</v>
          </cell>
          <cell r="T204">
            <v>1</v>
          </cell>
        </row>
        <row r="205">
          <cell r="R205" t="str">
            <v>2_medium_30</v>
          </cell>
          <cell r="S205">
            <v>0.94</v>
          </cell>
          <cell r="T205">
            <v>1</v>
          </cell>
        </row>
        <row r="206">
          <cell r="R206" t="str">
            <v>2_coarse_30</v>
          </cell>
          <cell r="S206">
            <v>0.94</v>
          </cell>
          <cell r="T206">
            <v>1</v>
          </cell>
        </row>
        <row r="207">
          <cell r="R207" t="str">
            <v>20_fine_30</v>
          </cell>
          <cell r="S207">
            <v>1</v>
          </cell>
          <cell r="T207">
            <v>1</v>
          </cell>
        </row>
        <row r="208">
          <cell r="R208" t="str">
            <v>20_medium_30</v>
          </cell>
          <cell r="S208">
            <v>1</v>
          </cell>
          <cell r="T208">
            <v>1</v>
          </cell>
        </row>
        <row r="209">
          <cell r="R209" t="str">
            <v>20_coarse_30</v>
          </cell>
          <cell r="S209">
            <v>1</v>
          </cell>
          <cell r="T209">
            <v>1</v>
          </cell>
        </row>
        <row r="210">
          <cell r="R210" t="str">
            <v>21_fine_30</v>
          </cell>
          <cell r="S210">
            <v>0.57999999999999996</v>
          </cell>
          <cell r="T210">
            <v>0.94</v>
          </cell>
        </row>
        <row r="211">
          <cell r="R211" t="str">
            <v>21_medium_30</v>
          </cell>
          <cell r="S211">
            <v>0.57999999999999996</v>
          </cell>
          <cell r="T211">
            <v>0.94</v>
          </cell>
        </row>
        <row r="212">
          <cell r="R212" t="str">
            <v>21_coarse_30</v>
          </cell>
          <cell r="S212">
            <v>0.57999999999999996</v>
          </cell>
          <cell r="T212">
            <v>0.94</v>
          </cell>
        </row>
        <row r="213">
          <cell r="R213" t="str">
            <v>22A_medium_30</v>
          </cell>
          <cell r="S213">
            <v>1</v>
          </cell>
          <cell r="T213">
            <v>1</v>
          </cell>
        </row>
        <row r="214">
          <cell r="R214" t="str">
            <v>22A_coarse_30</v>
          </cell>
          <cell r="S214">
            <v>1</v>
          </cell>
          <cell r="T214">
            <v>1</v>
          </cell>
        </row>
        <row r="215">
          <cell r="R215" t="str">
            <v>23_fine_30</v>
          </cell>
          <cell r="S215">
            <v>1</v>
          </cell>
          <cell r="T215">
            <v>1</v>
          </cell>
        </row>
        <row r="216">
          <cell r="R216" t="str">
            <v>23_medium_30</v>
          </cell>
          <cell r="S216">
            <v>1</v>
          </cell>
          <cell r="T216">
            <v>1</v>
          </cell>
        </row>
        <row r="217">
          <cell r="R217" t="str">
            <v>23_coarse_30</v>
          </cell>
          <cell r="S217">
            <v>1</v>
          </cell>
          <cell r="T217">
            <v>1</v>
          </cell>
        </row>
        <row r="218">
          <cell r="R218" t="str">
            <v>24_fine_30</v>
          </cell>
          <cell r="S218">
            <v>1</v>
          </cell>
          <cell r="T218">
            <v>1</v>
          </cell>
        </row>
        <row r="219">
          <cell r="R219" t="str">
            <v>24_medium_30</v>
          </cell>
          <cell r="S219">
            <v>1</v>
          </cell>
          <cell r="T219">
            <v>1</v>
          </cell>
        </row>
        <row r="220">
          <cell r="R220" t="str">
            <v>24_coarse_30</v>
          </cell>
          <cell r="S220">
            <v>1</v>
          </cell>
          <cell r="T220">
            <v>1</v>
          </cell>
        </row>
        <row r="221">
          <cell r="R221" t="str">
            <v>25_fine_30</v>
          </cell>
          <cell r="S221">
            <v>1</v>
          </cell>
          <cell r="T221">
            <v>1</v>
          </cell>
        </row>
        <row r="222">
          <cell r="R222" t="str">
            <v>25_medium_30</v>
          </cell>
          <cell r="S222">
            <v>1</v>
          </cell>
          <cell r="T222">
            <v>1</v>
          </cell>
        </row>
        <row r="223">
          <cell r="R223" t="str">
            <v>25_coarse_30</v>
          </cell>
          <cell r="S223">
            <v>1</v>
          </cell>
          <cell r="T223">
            <v>1</v>
          </cell>
        </row>
        <row r="224">
          <cell r="R224" t="str">
            <v>26_fine_30</v>
          </cell>
          <cell r="S224">
            <v>1</v>
          </cell>
          <cell r="T224">
            <v>1</v>
          </cell>
        </row>
        <row r="225">
          <cell r="R225" t="str">
            <v>26_medium_30</v>
          </cell>
          <cell r="S225">
            <v>1</v>
          </cell>
          <cell r="T225">
            <v>1</v>
          </cell>
        </row>
        <row r="226">
          <cell r="R226" t="str">
            <v>26_coarse_30</v>
          </cell>
          <cell r="S226">
            <v>1</v>
          </cell>
          <cell r="T226">
            <v>1</v>
          </cell>
        </row>
        <row r="227">
          <cell r="R227" t="str">
            <v>27_fine_30</v>
          </cell>
          <cell r="S227">
            <v>1</v>
          </cell>
          <cell r="T227">
            <v>1</v>
          </cell>
        </row>
        <row r="228">
          <cell r="R228" t="str">
            <v>27_medium_30</v>
          </cell>
          <cell r="S228">
            <v>1</v>
          </cell>
          <cell r="T228">
            <v>1</v>
          </cell>
        </row>
        <row r="229">
          <cell r="R229" t="str">
            <v>27_coarse_30</v>
          </cell>
          <cell r="S229">
            <v>1</v>
          </cell>
          <cell r="T229">
            <v>1</v>
          </cell>
        </row>
        <row r="230">
          <cell r="R230" t="str">
            <v>28A_fine_30</v>
          </cell>
          <cell r="S230">
            <v>0.5</v>
          </cell>
          <cell r="T230">
            <v>0.97</v>
          </cell>
        </row>
        <row r="231">
          <cell r="R231" t="str">
            <v>28A_medium_30</v>
          </cell>
          <cell r="S231">
            <v>0.5</v>
          </cell>
          <cell r="T231">
            <v>0.97</v>
          </cell>
        </row>
        <row r="232">
          <cell r="R232" t="str">
            <v>28A_coarse_30</v>
          </cell>
          <cell r="S232">
            <v>0.5</v>
          </cell>
          <cell r="T232">
            <v>0.97</v>
          </cell>
        </row>
        <row r="233">
          <cell r="R233" t="str">
            <v>28B_fine_30</v>
          </cell>
          <cell r="S233">
            <v>1</v>
          </cell>
          <cell r="T233">
            <v>1</v>
          </cell>
        </row>
        <row r="234">
          <cell r="R234" t="str">
            <v>28B_medium_30</v>
          </cell>
          <cell r="S234">
            <v>1</v>
          </cell>
          <cell r="T234">
            <v>1</v>
          </cell>
        </row>
        <row r="235">
          <cell r="R235" t="str">
            <v>28B_coarse_30</v>
          </cell>
          <cell r="S235">
            <v>1</v>
          </cell>
          <cell r="T235">
            <v>1</v>
          </cell>
        </row>
        <row r="236">
          <cell r="R236" t="str">
            <v>29_fine_30</v>
          </cell>
          <cell r="S236">
            <v>1</v>
          </cell>
          <cell r="T236">
            <v>1</v>
          </cell>
        </row>
        <row r="237">
          <cell r="R237" t="str">
            <v>29_medium_30</v>
          </cell>
          <cell r="S237">
            <v>1</v>
          </cell>
          <cell r="T237">
            <v>1</v>
          </cell>
        </row>
        <row r="238">
          <cell r="R238" t="str">
            <v>29_coarse_30</v>
          </cell>
          <cell r="S238">
            <v>1</v>
          </cell>
          <cell r="T238">
            <v>1</v>
          </cell>
        </row>
        <row r="239">
          <cell r="R239" t="str">
            <v>3_medium_30</v>
          </cell>
          <cell r="S239">
            <v>1</v>
          </cell>
          <cell r="T239">
            <v>1</v>
          </cell>
        </row>
        <row r="240">
          <cell r="R240" t="str">
            <v>30_fine_30</v>
          </cell>
          <cell r="S240">
            <v>1</v>
          </cell>
          <cell r="T240">
            <v>1</v>
          </cell>
        </row>
        <row r="241">
          <cell r="R241" t="str">
            <v>30_medium_30</v>
          </cell>
          <cell r="S241">
            <v>1</v>
          </cell>
          <cell r="T241">
            <v>1</v>
          </cell>
        </row>
        <row r="242">
          <cell r="R242" t="str">
            <v>30_coarse_30</v>
          </cell>
          <cell r="S242">
            <v>1</v>
          </cell>
          <cell r="T242">
            <v>1</v>
          </cell>
        </row>
        <row r="243">
          <cell r="R243" t="str">
            <v>31_medium_30</v>
          </cell>
          <cell r="S243">
            <v>1</v>
          </cell>
          <cell r="T243">
            <v>1</v>
          </cell>
        </row>
        <row r="244">
          <cell r="R244" t="str">
            <v>31_coarse_30</v>
          </cell>
          <cell r="S244">
            <v>1</v>
          </cell>
          <cell r="T244">
            <v>1</v>
          </cell>
        </row>
        <row r="245">
          <cell r="R245" t="str">
            <v>32_fine_30</v>
          </cell>
          <cell r="S245">
            <v>0.5</v>
          </cell>
          <cell r="T245">
            <v>0.87</v>
          </cell>
        </row>
        <row r="246">
          <cell r="R246" t="str">
            <v>32_medium_30</v>
          </cell>
          <cell r="S246">
            <v>0.5</v>
          </cell>
          <cell r="T246">
            <v>0.87</v>
          </cell>
        </row>
        <row r="247">
          <cell r="R247" t="str">
            <v>32_coarse_30</v>
          </cell>
          <cell r="S247">
            <v>0.5</v>
          </cell>
          <cell r="T247">
            <v>0.87</v>
          </cell>
        </row>
        <row r="248">
          <cell r="R248" t="str">
            <v>34A_fine_30</v>
          </cell>
          <cell r="S248">
            <v>1</v>
          </cell>
          <cell r="T248">
            <v>1</v>
          </cell>
        </row>
        <row r="249">
          <cell r="R249" t="str">
            <v>34A_medium_30</v>
          </cell>
          <cell r="S249">
            <v>1</v>
          </cell>
          <cell r="T249">
            <v>1</v>
          </cell>
        </row>
        <row r="250">
          <cell r="R250" t="str">
            <v>34A_coarse_30</v>
          </cell>
          <cell r="S250">
            <v>1</v>
          </cell>
          <cell r="T250">
            <v>1</v>
          </cell>
        </row>
        <row r="251">
          <cell r="R251" t="str">
            <v>34B_fine_30</v>
          </cell>
          <cell r="S251">
            <v>0.5</v>
          </cell>
          <cell r="T251">
            <v>0.93</v>
          </cell>
        </row>
        <row r="252">
          <cell r="R252" t="str">
            <v>34B_medium_30</v>
          </cell>
          <cell r="S252">
            <v>0.5</v>
          </cell>
          <cell r="T252">
            <v>0.93</v>
          </cell>
        </row>
        <row r="253">
          <cell r="R253" t="str">
            <v>34B_coarse_30</v>
          </cell>
          <cell r="S253">
            <v>0.5</v>
          </cell>
          <cell r="T253">
            <v>0.93</v>
          </cell>
        </row>
        <row r="254">
          <cell r="R254" t="str">
            <v>35_fine_30</v>
          </cell>
          <cell r="S254">
            <v>1</v>
          </cell>
          <cell r="T254">
            <v>1</v>
          </cell>
        </row>
        <row r="255">
          <cell r="R255" t="str">
            <v>35_medium_30</v>
          </cell>
          <cell r="S255">
            <v>1</v>
          </cell>
          <cell r="T255">
            <v>1</v>
          </cell>
        </row>
        <row r="256">
          <cell r="R256" t="str">
            <v>35_coarse_30</v>
          </cell>
          <cell r="S256">
            <v>1</v>
          </cell>
          <cell r="T256">
            <v>1</v>
          </cell>
        </row>
        <row r="257">
          <cell r="R257" t="str">
            <v>36_fine_30</v>
          </cell>
          <cell r="S257">
            <v>0.76</v>
          </cell>
          <cell r="T257">
            <v>0.98</v>
          </cell>
        </row>
        <row r="258">
          <cell r="R258" t="str">
            <v>36_medium_30</v>
          </cell>
          <cell r="S258">
            <v>0.76</v>
          </cell>
          <cell r="T258">
            <v>0.98</v>
          </cell>
        </row>
        <row r="259">
          <cell r="R259" t="str">
            <v>36_coarse_30</v>
          </cell>
          <cell r="S259">
            <v>0.76</v>
          </cell>
          <cell r="T259">
            <v>0.98</v>
          </cell>
        </row>
        <row r="260">
          <cell r="R260" t="str">
            <v>38_fine_30</v>
          </cell>
          <cell r="S260">
            <v>1</v>
          </cell>
          <cell r="T260">
            <v>1</v>
          </cell>
        </row>
        <row r="261">
          <cell r="R261" t="str">
            <v>38_medium_30</v>
          </cell>
          <cell r="S261">
            <v>1</v>
          </cell>
          <cell r="T261">
            <v>1</v>
          </cell>
        </row>
        <row r="262">
          <cell r="R262" t="str">
            <v>38_coarse_30</v>
          </cell>
          <cell r="S262">
            <v>1</v>
          </cell>
          <cell r="T262">
            <v>1</v>
          </cell>
        </row>
        <row r="263">
          <cell r="R263" t="str">
            <v>39_fine_30</v>
          </cell>
          <cell r="S263">
            <v>1</v>
          </cell>
          <cell r="T263">
            <v>1</v>
          </cell>
        </row>
        <row r="264">
          <cell r="R264" t="str">
            <v>39_medium_30</v>
          </cell>
          <cell r="S264">
            <v>1</v>
          </cell>
          <cell r="T264">
            <v>1</v>
          </cell>
        </row>
        <row r="265">
          <cell r="R265" t="str">
            <v>39_coarse_30</v>
          </cell>
          <cell r="S265">
            <v>1</v>
          </cell>
          <cell r="T265">
            <v>1</v>
          </cell>
        </row>
        <row r="266">
          <cell r="R266" t="str">
            <v>40_fine_30</v>
          </cell>
          <cell r="S266">
            <v>1</v>
          </cell>
          <cell r="T266">
            <v>1</v>
          </cell>
        </row>
        <row r="267">
          <cell r="R267" t="str">
            <v>40_medium_30</v>
          </cell>
          <cell r="S267">
            <v>1</v>
          </cell>
          <cell r="T267">
            <v>1</v>
          </cell>
        </row>
        <row r="268">
          <cell r="R268" t="str">
            <v>40_coarse_30</v>
          </cell>
          <cell r="S268">
            <v>1</v>
          </cell>
          <cell r="T268">
            <v>1</v>
          </cell>
        </row>
        <row r="269">
          <cell r="R269" t="str">
            <v>41_fine_30</v>
          </cell>
          <cell r="S269">
            <v>1</v>
          </cell>
          <cell r="T269">
            <v>1</v>
          </cell>
        </row>
        <row r="270">
          <cell r="R270" t="str">
            <v>41_medium_30</v>
          </cell>
          <cell r="S270">
            <v>1</v>
          </cell>
          <cell r="T270">
            <v>1</v>
          </cell>
        </row>
        <row r="271">
          <cell r="R271" t="str">
            <v>41_coarse_30</v>
          </cell>
          <cell r="S271">
            <v>1</v>
          </cell>
          <cell r="T271">
            <v>1</v>
          </cell>
        </row>
        <row r="272">
          <cell r="R272" t="str">
            <v>42_fine_30</v>
          </cell>
          <cell r="S272">
            <v>0.5</v>
          </cell>
          <cell r="T272">
            <v>0.99</v>
          </cell>
        </row>
        <row r="273">
          <cell r="R273" t="str">
            <v>42_medium_30</v>
          </cell>
          <cell r="S273">
            <v>0.5</v>
          </cell>
          <cell r="T273">
            <v>0.99</v>
          </cell>
        </row>
        <row r="274">
          <cell r="R274" t="str">
            <v>42_coarse_30</v>
          </cell>
          <cell r="S274">
            <v>0.5</v>
          </cell>
          <cell r="T274">
            <v>0.99</v>
          </cell>
        </row>
        <row r="275">
          <cell r="R275" t="str">
            <v>43A_medium_30</v>
          </cell>
          <cell r="S275">
            <v>1</v>
          </cell>
          <cell r="T275">
            <v>1</v>
          </cell>
        </row>
        <row r="276">
          <cell r="R276" t="str">
            <v>43A_coarse_30</v>
          </cell>
          <cell r="S276">
            <v>1</v>
          </cell>
          <cell r="T276">
            <v>1</v>
          </cell>
        </row>
        <row r="277">
          <cell r="R277" t="str">
            <v>43B_fine_30</v>
          </cell>
          <cell r="S277">
            <v>1</v>
          </cell>
          <cell r="T277">
            <v>1</v>
          </cell>
        </row>
        <row r="278">
          <cell r="R278" t="str">
            <v>43B_medium_30</v>
          </cell>
          <cell r="S278">
            <v>1</v>
          </cell>
          <cell r="T278">
            <v>1</v>
          </cell>
        </row>
        <row r="279">
          <cell r="R279" t="str">
            <v>43B_coarse_30</v>
          </cell>
          <cell r="S279">
            <v>1</v>
          </cell>
          <cell r="T279">
            <v>1</v>
          </cell>
        </row>
        <row r="280">
          <cell r="R280" t="str">
            <v>43C_fine_30</v>
          </cell>
          <cell r="S280">
            <v>1</v>
          </cell>
          <cell r="T280">
            <v>1</v>
          </cell>
        </row>
        <row r="281">
          <cell r="R281" t="str">
            <v>43C_medium_30</v>
          </cell>
          <cell r="S281">
            <v>1</v>
          </cell>
          <cell r="T281">
            <v>1</v>
          </cell>
        </row>
        <row r="282">
          <cell r="R282" t="str">
            <v>44_fine_30</v>
          </cell>
          <cell r="S282">
            <v>0.83</v>
          </cell>
          <cell r="T282">
            <v>0.95</v>
          </cell>
        </row>
        <row r="283">
          <cell r="R283" t="str">
            <v>44_medium_30</v>
          </cell>
          <cell r="S283">
            <v>0.83</v>
          </cell>
          <cell r="T283">
            <v>0.95</v>
          </cell>
        </row>
        <row r="284">
          <cell r="R284" t="str">
            <v>44_coarse_30</v>
          </cell>
          <cell r="S284">
            <v>0.83</v>
          </cell>
          <cell r="T284">
            <v>0.95</v>
          </cell>
        </row>
        <row r="285">
          <cell r="R285" t="str">
            <v>46_fine_30</v>
          </cell>
          <cell r="S285">
            <v>0.78</v>
          </cell>
          <cell r="T285">
            <v>0.97</v>
          </cell>
        </row>
        <row r="286">
          <cell r="R286" t="str">
            <v>46_medium_30</v>
          </cell>
          <cell r="S286">
            <v>0.78</v>
          </cell>
          <cell r="T286">
            <v>0.97</v>
          </cell>
        </row>
        <row r="287">
          <cell r="R287" t="str">
            <v>46_coarse_30</v>
          </cell>
          <cell r="S287">
            <v>0.78</v>
          </cell>
          <cell r="T287">
            <v>0.97</v>
          </cell>
        </row>
        <row r="288">
          <cell r="R288" t="str">
            <v>47_fine_30</v>
          </cell>
          <cell r="S288">
            <v>1</v>
          </cell>
          <cell r="T288">
            <v>1</v>
          </cell>
        </row>
        <row r="289">
          <cell r="R289" t="str">
            <v>47_medium_30</v>
          </cell>
          <cell r="S289">
            <v>1</v>
          </cell>
          <cell r="T289">
            <v>1</v>
          </cell>
        </row>
        <row r="290">
          <cell r="R290" t="str">
            <v>47_coarse_30</v>
          </cell>
          <cell r="S290">
            <v>1</v>
          </cell>
          <cell r="T290">
            <v>1</v>
          </cell>
        </row>
        <row r="291">
          <cell r="R291" t="str">
            <v>48A_fine_30</v>
          </cell>
          <cell r="S291">
            <v>1</v>
          </cell>
          <cell r="T291">
            <v>1</v>
          </cell>
        </row>
        <row r="292">
          <cell r="R292" t="str">
            <v>48A_medium_30</v>
          </cell>
          <cell r="S292">
            <v>1</v>
          </cell>
          <cell r="T292">
            <v>1</v>
          </cell>
        </row>
        <row r="293">
          <cell r="R293" t="str">
            <v>48A_coarse_30</v>
          </cell>
          <cell r="S293">
            <v>1</v>
          </cell>
          <cell r="T293">
            <v>1</v>
          </cell>
        </row>
        <row r="294">
          <cell r="R294" t="str">
            <v>48B_fine_30</v>
          </cell>
          <cell r="S294">
            <v>1</v>
          </cell>
          <cell r="T294">
            <v>1</v>
          </cell>
        </row>
        <row r="295">
          <cell r="R295" t="str">
            <v>48B_medium_30</v>
          </cell>
          <cell r="S295">
            <v>1</v>
          </cell>
          <cell r="T295">
            <v>1</v>
          </cell>
        </row>
        <row r="296">
          <cell r="R296" t="str">
            <v>48B_coarse_30</v>
          </cell>
          <cell r="S296">
            <v>1</v>
          </cell>
          <cell r="T296">
            <v>1</v>
          </cell>
        </row>
        <row r="297">
          <cell r="R297" t="str">
            <v>49_fine_30</v>
          </cell>
          <cell r="S297">
            <v>1</v>
          </cell>
          <cell r="T297">
            <v>1</v>
          </cell>
        </row>
        <row r="298">
          <cell r="R298" t="str">
            <v>49_medium_30</v>
          </cell>
          <cell r="S298">
            <v>1</v>
          </cell>
          <cell r="T298">
            <v>1</v>
          </cell>
        </row>
        <row r="299">
          <cell r="R299" t="str">
            <v>49_coarse_30</v>
          </cell>
          <cell r="S299">
            <v>1</v>
          </cell>
          <cell r="T299">
            <v>1</v>
          </cell>
        </row>
        <row r="300">
          <cell r="R300" t="str">
            <v>4A_fine_30</v>
          </cell>
          <cell r="S300">
            <v>1</v>
          </cell>
          <cell r="T300">
            <v>1</v>
          </cell>
        </row>
        <row r="301">
          <cell r="R301" t="str">
            <v>4A_medium_30</v>
          </cell>
          <cell r="S301">
            <v>1</v>
          </cell>
          <cell r="T301">
            <v>1</v>
          </cell>
        </row>
        <row r="302">
          <cell r="R302" t="str">
            <v>4B_fine_30</v>
          </cell>
          <cell r="S302">
            <v>1</v>
          </cell>
          <cell r="T302">
            <v>1</v>
          </cell>
        </row>
        <row r="303">
          <cell r="R303" t="str">
            <v>4B_medium_30</v>
          </cell>
          <cell r="S303">
            <v>1</v>
          </cell>
          <cell r="T303">
            <v>1</v>
          </cell>
        </row>
        <row r="304">
          <cell r="R304" t="str">
            <v>4B_coarse_30</v>
          </cell>
          <cell r="S304">
            <v>1</v>
          </cell>
          <cell r="T304">
            <v>1</v>
          </cell>
        </row>
        <row r="305">
          <cell r="R305" t="str">
            <v>5_fine_30</v>
          </cell>
          <cell r="S305">
            <v>1</v>
          </cell>
          <cell r="T305">
            <v>1</v>
          </cell>
        </row>
        <row r="306">
          <cell r="R306" t="str">
            <v>5_medium_30</v>
          </cell>
          <cell r="S306">
            <v>1</v>
          </cell>
          <cell r="T306">
            <v>1</v>
          </cell>
        </row>
        <row r="307">
          <cell r="R307" t="str">
            <v>5_coarse_30</v>
          </cell>
          <cell r="S307">
            <v>1</v>
          </cell>
          <cell r="T307">
            <v>1</v>
          </cell>
        </row>
        <row r="308">
          <cell r="R308" t="str">
            <v>51_fine_30</v>
          </cell>
          <cell r="S308">
            <v>1</v>
          </cell>
          <cell r="T308">
            <v>0.87</v>
          </cell>
        </row>
        <row r="309">
          <cell r="R309" t="str">
            <v>51_medium_30</v>
          </cell>
          <cell r="S309">
            <v>1</v>
          </cell>
          <cell r="T309">
            <v>0.87</v>
          </cell>
        </row>
        <row r="310">
          <cell r="R310" t="str">
            <v>51_coarse_30</v>
          </cell>
          <cell r="S310">
            <v>1</v>
          </cell>
          <cell r="T310">
            <v>0.87</v>
          </cell>
        </row>
        <row r="311">
          <cell r="R311" t="str">
            <v>52_fine_30</v>
          </cell>
          <cell r="S311">
            <v>0.91</v>
          </cell>
          <cell r="T311">
            <v>0.97</v>
          </cell>
        </row>
        <row r="312">
          <cell r="R312" t="str">
            <v>52_medium_30</v>
          </cell>
          <cell r="S312">
            <v>0.91</v>
          </cell>
          <cell r="T312">
            <v>0.97</v>
          </cell>
        </row>
        <row r="313">
          <cell r="R313" t="str">
            <v>52_coarse_30</v>
          </cell>
          <cell r="S313">
            <v>0.91</v>
          </cell>
          <cell r="T313">
            <v>0.97</v>
          </cell>
        </row>
        <row r="314">
          <cell r="R314" t="str">
            <v>53A_fine_30</v>
          </cell>
          <cell r="S314">
            <v>0.9</v>
          </cell>
          <cell r="T314">
            <v>1</v>
          </cell>
        </row>
        <row r="315">
          <cell r="R315" t="str">
            <v>53A_medium_30</v>
          </cell>
          <cell r="S315">
            <v>0.9</v>
          </cell>
          <cell r="T315">
            <v>1</v>
          </cell>
        </row>
        <row r="316">
          <cell r="R316" t="str">
            <v>53A_coarse_30</v>
          </cell>
          <cell r="S316">
            <v>0.9</v>
          </cell>
          <cell r="T316">
            <v>1</v>
          </cell>
        </row>
        <row r="317">
          <cell r="R317" t="str">
            <v>53B_fine_30</v>
          </cell>
          <cell r="S317">
            <v>0.86</v>
          </cell>
          <cell r="T317">
            <v>1</v>
          </cell>
        </row>
        <row r="318">
          <cell r="R318" t="str">
            <v>53B_medium_30</v>
          </cell>
          <cell r="S318">
            <v>0.86</v>
          </cell>
          <cell r="T318">
            <v>1</v>
          </cell>
        </row>
        <row r="319">
          <cell r="R319" t="str">
            <v>53B_coarse_30</v>
          </cell>
          <cell r="S319">
            <v>0.86</v>
          </cell>
          <cell r="T319">
            <v>1</v>
          </cell>
        </row>
        <row r="320">
          <cell r="R320" t="str">
            <v>53C_fine_30</v>
          </cell>
          <cell r="S320">
            <v>0.93</v>
          </cell>
          <cell r="T320">
            <v>1</v>
          </cell>
        </row>
        <row r="321">
          <cell r="R321" t="str">
            <v>53C_medium_30</v>
          </cell>
          <cell r="S321">
            <v>0.93</v>
          </cell>
          <cell r="T321">
            <v>1</v>
          </cell>
        </row>
        <row r="322">
          <cell r="R322" t="str">
            <v>54_fine_30</v>
          </cell>
          <cell r="S322">
            <v>0.86</v>
          </cell>
          <cell r="T322">
            <v>1</v>
          </cell>
        </row>
        <row r="323">
          <cell r="R323" t="str">
            <v>54_medium_30</v>
          </cell>
          <cell r="S323">
            <v>0.86</v>
          </cell>
          <cell r="T323">
            <v>1</v>
          </cell>
        </row>
        <row r="324">
          <cell r="R324" t="str">
            <v>54_coarse_30</v>
          </cell>
          <cell r="S324">
            <v>0.86</v>
          </cell>
          <cell r="T324">
            <v>1</v>
          </cell>
        </row>
        <row r="325">
          <cell r="R325" t="str">
            <v>55A_fine_30</v>
          </cell>
          <cell r="S325">
            <v>0.93</v>
          </cell>
          <cell r="T325">
            <v>1</v>
          </cell>
        </row>
        <row r="326">
          <cell r="R326" t="str">
            <v>55A_medium_30</v>
          </cell>
          <cell r="S326">
            <v>0.93</v>
          </cell>
          <cell r="T326">
            <v>1</v>
          </cell>
        </row>
        <row r="327">
          <cell r="R327" t="str">
            <v>55A_coarse_30</v>
          </cell>
          <cell r="S327">
            <v>0.93</v>
          </cell>
          <cell r="T327">
            <v>1</v>
          </cell>
        </row>
        <row r="328">
          <cell r="R328" t="str">
            <v>55B_fine_30</v>
          </cell>
          <cell r="S328">
            <v>0.92</v>
          </cell>
          <cell r="T328">
            <v>1</v>
          </cell>
        </row>
        <row r="329">
          <cell r="R329" t="str">
            <v>55B_medium_30</v>
          </cell>
          <cell r="S329">
            <v>0.92</v>
          </cell>
          <cell r="T329">
            <v>1</v>
          </cell>
        </row>
        <row r="330">
          <cell r="R330" t="str">
            <v>55B_coarse_30</v>
          </cell>
          <cell r="S330">
            <v>0.92</v>
          </cell>
          <cell r="T330">
            <v>1</v>
          </cell>
        </row>
        <row r="331">
          <cell r="R331" t="str">
            <v>55C_fine_30</v>
          </cell>
          <cell r="S331">
            <v>0.94</v>
          </cell>
          <cell r="T331">
            <v>1</v>
          </cell>
        </row>
        <row r="332">
          <cell r="R332" t="str">
            <v>55C_medium_30</v>
          </cell>
          <cell r="S332">
            <v>0.94</v>
          </cell>
          <cell r="T332">
            <v>1</v>
          </cell>
        </row>
        <row r="333">
          <cell r="R333" t="str">
            <v>55C_coarse_30</v>
          </cell>
          <cell r="S333">
            <v>0.94</v>
          </cell>
          <cell r="T333">
            <v>1</v>
          </cell>
        </row>
        <row r="334">
          <cell r="R334" t="str">
            <v>56_fine_30</v>
          </cell>
          <cell r="S334">
            <v>0.93</v>
          </cell>
          <cell r="T334">
            <v>1</v>
          </cell>
        </row>
        <row r="335">
          <cell r="R335" t="str">
            <v>56_medium_30</v>
          </cell>
          <cell r="S335">
            <v>0.93</v>
          </cell>
          <cell r="T335">
            <v>1</v>
          </cell>
        </row>
        <row r="336">
          <cell r="R336" t="str">
            <v>56_coarse_30</v>
          </cell>
          <cell r="S336">
            <v>0.93</v>
          </cell>
          <cell r="T336">
            <v>1</v>
          </cell>
        </row>
        <row r="337">
          <cell r="R337" t="str">
            <v>57_medium_30</v>
          </cell>
          <cell r="S337">
            <v>0.91</v>
          </cell>
          <cell r="T337">
            <v>1</v>
          </cell>
        </row>
        <row r="338">
          <cell r="R338" t="str">
            <v>57_coarse_30</v>
          </cell>
          <cell r="S338">
            <v>0.91</v>
          </cell>
          <cell r="T338">
            <v>1</v>
          </cell>
        </row>
        <row r="339">
          <cell r="R339" t="str">
            <v>58A_fine_30</v>
          </cell>
          <cell r="S339">
            <v>0.8</v>
          </cell>
          <cell r="T339">
            <v>0.95</v>
          </cell>
        </row>
        <row r="340">
          <cell r="R340" t="str">
            <v>58A_medium_30</v>
          </cell>
          <cell r="S340">
            <v>0.8</v>
          </cell>
          <cell r="T340">
            <v>0.95</v>
          </cell>
        </row>
        <row r="341">
          <cell r="R341" t="str">
            <v>58A_coarse_30</v>
          </cell>
          <cell r="S341">
            <v>0.8</v>
          </cell>
          <cell r="T341">
            <v>0.95</v>
          </cell>
        </row>
        <row r="342">
          <cell r="R342" t="str">
            <v>58B_fine_30</v>
          </cell>
          <cell r="S342">
            <v>1</v>
          </cell>
          <cell r="T342">
            <v>1</v>
          </cell>
        </row>
        <row r="343">
          <cell r="R343" t="str">
            <v>58B_medium_30</v>
          </cell>
          <cell r="S343">
            <v>1</v>
          </cell>
          <cell r="T343">
            <v>1</v>
          </cell>
        </row>
        <row r="344">
          <cell r="R344" t="str">
            <v>58B_coarse_30</v>
          </cell>
          <cell r="S344">
            <v>1</v>
          </cell>
          <cell r="T344">
            <v>1</v>
          </cell>
        </row>
        <row r="345">
          <cell r="R345" t="str">
            <v>58C_fine_30</v>
          </cell>
          <cell r="S345">
            <v>1</v>
          </cell>
          <cell r="T345">
            <v>1</v>
          </cell>
        </row>
        <row r="346">
          <cell r="R346" t="str">
            <v>58C_medium_30</v>
          </cell>
          <cell r="S346">
            <v>1</v>
          </cell>
          <cell r="T346">
            <v>1</v>
          </cell>
        </row>
        <row r="347">
          <cell r="R347" t="str">
            <v>58C_coarse_30</v>
          </cell>
          <cell r="S347">
            <v>1</v>
          </cell>
          <cell r="T347">
            <v>1</v>
          </cell>
        </row>
        <row r="348">
          <cell r="R348" t="str">
            <v>58D_medium_30</v>
          </cell>
          <cell r="S348">
            <v>1</v>
          </cell>
          <cell r="T348">
            <v>1</v>
          </cell>
        </row>
        <row r="349">
          <cell r="R349" t="str">
            <v>58D_coarse_30</v>
          </cell>
          <cell r="S349">
            <v>1</v>
          </cell>
          <cell r="T349">
            <v>1</v>
          </cell>
        </row>
        <row r="350">
          <cell r="R350" t="str">
            <v>6_medium_30</v>
          </cell>
          <cell r="S350">
            <v>1</v>
          </cell>
          <cell r="T350">
            <v>1</v>
          </cell>
        </row>
        <row r="351">
          <cell r="R351" t="str">
            <v>6_coarse_30</v>
          </cell>
          <cell r="S351">
            <v>1</v>
          </cell>
          <cell r="T351">
            <v>1</v>
          </cell>
        </row>
        <row r="352">
          <cell r="R352" t="str">
            <v>60A_fine_30</v>
          </cell>
          <cell r="S352">
            <v>0.83</v>
          </cell>
          <cell r="T352">
            <v>0.97</v>
          </cell>
        </row>
        <row r="353">
          <cell r="R353" t="str">
            <v>60A_medium_30</v>
          </cell>
          <cell r="S353">
            <v>0.83</v>
          </cell>
          <cell r="T353">
            <v>0.97</v>
          </cell>
        </row>
        <row r="354">
          <cell r="R354" t="str">
            <v>60A_coarse_30</v>
          </cell>
          <cell r="S354">
            <v>0.83</v>
          </cell>
          <cell r="T354">
            <v>0.97</v>
          </cell>
        </row>
        <row r="355">
          <cell r="R355" t="str">
            <v>60B_fine_30</v>
          </cell>
          <cell r="S355">
            <v>1</v>
          </cell>
          <cell r="T355">
            <v>1</v>
          </cell>
        </row>
        <row r="356">
          <cell r="R356" t="str">
            <v>60B_medium_30</v>
          </cell>
          <cell r="S356">
            <v>1</v>
          </cell>
          <cell r="T356">
            <v>1</v>
          </cell>
        </row>
        <row r="357">
          <cell r="R357" t="str">
            <v>61_fine_30</v>
          </cell>
          <cell r="S357">
            <v>0.75</v>
          </cell>
          <cell r="T357">
            <v>0.94</v>
          </cell>
        </row>
        <row r="358">
          <cell r="R358" t="str">
            <v>61_medium_30</v>
          </cell>
          <cell r="S358">
            <v>0.75</v>
          </cell>
          <cell r="T358">
            <v>0.94</v>
          </cell>
        </row>
        <row r="359">
          <cell r="R359" t="str">
            <v>61_coarse_30</v>
          </cell>
          <cell r="S359">
            <v>0.75</v>
          </cell>
          <cell r="T359">
            <v>0.94</v>
          </cell>
        </row>
        <row r="360">
          <cell r="R360" t="str">
            <v>62_medium_30</v>
          </cell>
          <cell r="S360">
            <v>1</v>
          </cell>
          <cell r="T360">
            <v>1</v>
          </cell>
        </row>
        <row r="361">
          <cell r="R361" t="str">
            <v>63A_fine_30</v>
          </cell>
          <cell r="S361">
            <v>0.84</v>
          </cell>
          <cell r="T361">
            <v>0.97</v>
          </cell>
        </row>
        <row r="362">
          <cell r="R362" t="str">
            <v>63A_medium_30</v>
          </cell>
          <cell r="S362">
            <v>0.84</v>
          </cell>
          <cell r="T362">
            <v>0.97</v>
          </cell>
        </row>
        <row r="363">
          <cell r="R363" t="str">
            <v>63A_coarse_30</v>
          </cell>
          <cell r="S363">
            <v>0.84</v>
          </cell>
          <cell r="T363">
            <v>0.97</v>
          </cell>
        </row>
        <row r="364">
          <cell r="R364" t="str">
            <v>63B_fine_30</v>
          </cell>
          <cell r="S364">
            <v>0.9</v>
          </cell>
          <cell r="T364">
            <v>0.97</v>
          </cell>
        </row>
        <row r="365">
          <cell r="R365" t="str">
            <v>63B_medium_30</v>
          </cell>
          <cell r="S365">
            <v>0.9</v>
          </cell>
          <cell r="T365">
            <v>0.97</v>
          </cell>
        </row>
        <row r="366">
          <cell r="R366" t="str">
            <v>63B_coarse_30</v>
          </cell>
          <cell r="S366">
            <v>0.9</v>
          </cell>
          <cell r="T366">
            <v>0.97</v>
          </cell>
        </row>
        <row r="367">
          <cell r="R367" t="str">
            <v>64_fine_30</v>
          </cell>
          <cell r="S367">
            <v>0.85</v>
          </cell>
          <cell r="T367">
            <v>0.99</v>
          </cell>
        </row>
        <row r="368">
          <cell r="R368" t="str">
            <v>64_medium_30</v>
          </cell>
          <cell r="S368">
            <v>0.85</v>
          </cell>
          <cell r="T368">
            <v>0.99</v>
          </cell>
        </row>
        <row r="369">
          <cell r="R369" t="str">
            <v>64_coarse_30</v>
          </cell>
          <cell r="S369">
            <v>0.85</v>
          </cell>
          <cell r="T369">
            <v>0.99</v>
          </cell>
        </row>
        <row r="370">
          <cell r="R370" t="str">
            <v>65_medium_30</v>
          </cell>
          <cell r="S370">
            <v>0.5</v>
          </cell>
          <cell r="T370">
            <v>1</v>
          </cell>
        </row>
        <row r="371">
          <cell r="R371" t="str">
            <v>65_coarse_30</v>
          </cell>
          <cell r="S371">
            <v>0.5</v>
          </cell>
          <cell r="T371">
            <v>1</v>
          </cell>
        </row>
        <row r="372">
          <cell r="R372" t="str">
            <v>66_fine_30</v>
          </cell>
          <cell r="S372">
            <v>0.82</v>
          </cell>
          <cell r="T372">
            <v>1</v>
          </cell>
        </row>
        <row r="373">
          <cell r="R373" t="str">
            <v>66_medium_30</v>
          </cell>
          <cell r="S373">
            <v>0.82</v>
          </cell>
          <cell r="T373">
            <v>1</v>
          </cell>
        </row>
        <row r="374">
          <cell r="R374" t="str">
            <v>66_coarse_30</v>
          </cell>
          <cell r="S374">
            <v>0.82</v>
          </cell>
          <cell r="T374">
            <v>1</v>
          </cell>
        </row>
        <row r="375">
          <cell r="R375" t="str">
            <v>67A_fine_30</v>
          </cell>
          <cell r="S375">
            <v>0.84</v>
          </cell>
          <cell r="T375">
            <v>0.96</v>
          </cell>
        </row>
        <row r="376">
          <cell r="R376" t="str">
            <v>67A_medium_30</v>
          </cell>
          <cell r="S376">
            <v>0.84</v>
          </cell>
          <cell r="T376">
            <v>0.96</v>
          </cell>
        </row>
        <row r="377">
          <cell r="R377" t="str">
            <v>67A_coarse_30</v>
          </cell>
          <cell r="S377">
            <v>0.84</v>
          </cell>
          <cell r="T377">
            <v>0.96</v>
          </cell>
        </row>
        <row r="378">
          <cell r="R378" t="str">
            <v>67B_fine_30</v>
          </cell>
          <cell r="S378">
            <v>0.84</v>
          </cell>
          <cell r="T378">
            <v>0.97</v>
          </cell>
        </row>
        <row r="379">
          <cell r="R379" t="str">
            <v>67B_medium_30</v>
          </cell>
          <cell r="S379">
            <v>0.84</v>
          </cell>
          <cell r="T379">
            <v>0.97</v>
          </cell>
        </row>
        <row r="380">
          <cell r="R380" t="str">
            <v>67B_coarse_30</v>
          </cell>
          <cell r="S380">
            <v>0.84</v>
          </cell>
          <cell r="T380">
            <v>0.97</v>
          </cell>
        </row>
        <row r="381">
          <cell r="R381" t="str">
            <v>69_fine_30</v>
          </cell>
          <cell r="S381">
            <v>0.67</v>
          </cell>
          <cell r="T381">
            <v>1</v>
          </cell>
        </row>
        <row r="382">
          <cell r="R382" t="str">
            <v>69_medium_30</v>
          </cell>
          <cell r="S382">
            <v>0.67</v>
          </cell>
          <cell r="T382">
            <v>1</v>
          </cell>
        </row>
        <row r="383">
          <cell r="R383" t="str">
            <v>69_coarse_30</v>
          </cell>
          <cell r="S383">
            <v>0.67</v>
          </cell>
          <cell r="T383">
            <v>1</v>
          </cell>
        </row>
        <row r="384">
          <cell r="R384" t="str">
            <v>7_medium_30</v>
          </cell>
          <cell r="S384">
            <v>0.5</v>
          </cell>
          <cell r="T384">
            <v>0.88</v>
          </cell>
        </row>
        <row r="385">
          <cell r="R385" t="str">
            <v>7_coarse_30</v>
          </cell>
          <cell r="S385">
            <v>0.5</v>
          </cell>
          <cell r="T385">
            <v>0.88</v>
          </cell>
        </row>
        <row r="386">
          <cell r="R386" t="str">
            <v>70A_fine_30</v>
          </cell>
          <cell r="S386">
            <v>1</v>
          </cell>
          <cell r="T386">
            <v>1</v>
          </cell>
        </row>
        <row r="387">
          <cell r="R387" t="str">
            <v>70A_medium_30</v>
          </cell>
          <cell r="S387">
            <v>1</v>
          </cell>
          <cell r="T387">
            <v>1</v>
          </cell>
        </row>
        <row r="388">
          <cell r="R388" t="str">
            <v>70A_coarse_30</v>
          </cell>
          <cell r="S388">
            <v>1</v>
          </cell>
          <cell r="T388">
            <v>1</v>
          </cell>
        </row>
        <row r="389">
          <cell r="R389" t="str">
            <v>70B_fine_30</v>
          </cell>
          <cell r="S389">
            <v>1</v>
          </cell>
          <cell r="T389">
            <v>1</v>
          </cell>
        </row>
        <row r="390">
          <cell r="R390" t="str">
            <v>70B_medium_30</v>
          </cell>
          <cell r="S390">
            <v>1</v>
          </cell>
          <cell r="T390">
            <v>1</v>
          </cell>
        </row>
        <row r="391">
          <cell r="R391" t="str">
            <v>70B_coarse_30</v>
          </cell>
          <cell r="S391">
            <v>1</v>
          </cell>
          <cell r="T391">
            <v>1</v>
          </cell>
        </row>
        <row r="392">
          <cell r="R392" t="str">
            <v>70C_fine_30</v>
          </cell>
          <cell r="S392">
            <v>1</v>
          </cell>
          <cell r="T392">
            <v>1</v>
          </cell>
        </row>
        <row r="393">
          <cell r="R393" t="str">
            <v>70C_medium_30</v>
          </cell>
          <cell r="S393">
            <v>1</v>
          </cell>
          <cell r="T393">
            <v>1</v>
          </cell>
        </row>
        <row r="394">
          <cell r="R394" t="str">
            <v>70C_coarse_30</v>
          </cell>
          <cell r="S394">
            <v>1</v>
          </cell>
          <cell r="T394">
            <v>1</v>
          </cell>
        </row>
        <row r="395">
          <cell r="R395" t="str">
            <v>70D_medium_30</v>
          </cell>
          <cell r="S395">
            <v>1</v>
          </cell>
          <cell r="T395">
            <v>1</v>
          </cell>
        </row>
        <row r="396">
          <cell r="R396" t="str">
            <v>71_fine_30</v>
          </cell>
          <cell r="S396">
            <v>0.67</v>
          </cell>
          <cell r="T396">
            <v>1</v>
          </cell>
        </row>
        <row r="397">
          <cell r="R397" t="str">
            <v>71_medium_30</v>
          </cell>
          <cell r="S397">
            <v>0.67</v>
          </cell>
          <cell r="T397">
            <v>1</v>
          </cell>
        </row>
        <row r="398">
          <cell r="R398" t="str">
            <v>71_coarse_30</v>
          </cell>
          <cell r="S398">
            <v>0.67</v>
          </cell>
          <cell r="T398">
            <v>1</v>
          </cell>
        </row>
        <row r="399">
          <cell r="R399" t="str">
            <v>72_fine_30</v>
          </cell>
          <cell r="S399">
            <v>0.93</v>
          </cell>
          <cell r="T399">
            <v>0.97</v>
          </cell>
        </row>
        <row r="400">
          <cell r="R400" t="str">
            <v>72_medium_30</v>
          </cell>
          <cell r="S400">
            <v>0.93</v>
          </cell>
          <cell r="T400">
            <v>0.97</v>
          </cell>
        </row>
        <row r="401">
          <cell r="R401" t="str">
            <v>72_coarse_30</v>
          </cell>
          <cell r="S401">
            <v>0.93</v>
          </cell>
          <cell r="T401">
            <v>0.97</v>
          </cell>
        </row>
        <row r="402">
          <cell r="R402" t="str">
            <v>73_fine_30</v>
          </cell>
          <cell r="S402">
            <v>0.9</v>
          </cell>
          <cell r="T402">
            <v>1</v>
          </cell>
        </row>
        <row r="403">
          <cell r="R403" t="str">
            <v>73_medium_30</v>
          </cell>
          <cell r="S403">
            <v>0.9</v>
          </cell>
          <cell r="T403">
            <v>1</v>
          </cell>
        </row>
        <row r="404">
          <cell r="R404" t="str">
            <v>73_coarse_30</v>
          </cell>
          <cell r="S404">
            <v>0.9</v>
          </cell>
          <cell r="T404">
            <v>1</v>
          </cell>
        </row>
        <row r="405">
          <cell r="R405" t="str">
            <v>74_fine_30</v>
          </cell>
          <cell r="S405">
            <v>0.97</v>
          </cell>
          <cell r="T405">
            <v>1</v>
          </cell>
        </row>
        <row r="406">
          <cell r="R406" t="str">
            <v>74_medium_30</v>
          </cell>
          <cell r="S406">
            <v>0.97</v>
          </cell>
          <cell r="T406">
            <v>1</v>
          </cell>
        </row>
        <row r="407">
          <cell r="R407" t="str">
            <v>74_coarse_30</v>
          </cell>
          <cell r="S407">
            <v>0.97</v>
          </cell>
          <cell r="T407">
            <v>1</v>
          </cell>
        </row>
        <row r="408">
          <cell r="R408" t="str">
            <v>75_fine_30</v>
          </cell>
          <cell r="S408">
            <v>0.83</v>
          </cell>
          <cell r="T408">
            <v>1</v>
          </cell>
        </row>
        <row r="409">
          <cell r="R409" t="str">
            <v>75_medium_30</v>
          </cell>
          <cell r="S409">
            <v>0.83</v>
          </cell>
          <cell r="T409">
            <v>1</v>
          </cell>
        </row>
        <row r="410">
          <cell r="R410" t="str">
            <v>75_coarse_30</v>
          </cell>
          <cell r="S410">
            <v>0.83</v>
          </cell>
          <cell r="T410">
            <v>1</v>
          </cell>
        </row>
        <row r="411">
          <cell r="R411" t="str">
            <v>76_fine_30</v>
          </cell>
          <cell r="S411">
            <v>0.92</v>
          </cell>
          <cell r="T411">
            <v>1</v>
          </cell>
        </row>
        <row r="412">
          <cell r="R412" t="str">
            <v>76_medium_30</v>
          </cell>
          <cell r="S412">
            <v>0.92</v>
          </cell>
          <cell r="T412">
            <v>1</v>
          </cell>
        </row>
        <row r="413">
          <cell r="R413" t="str">
            <v>77A_fine_30</v>
          </cell>
          <cell r="S413">
            <v>0.97</v>
          </cell>
          <cell r="T413">
            <v>0.98</v>
          </cell>
        </row>
        <row r="414">
          <cell r="R414" t="str">
            <v>77A_medium_30</v>
          </cell>
          <cell r="S414">
            <v>0.97</v>
          </cell>
          <cell r="T414">
            <v>0.98</v>
          </cell>
        </row>
        <row r="415">
          <cell r="R415" t="str">
            <v>77A_coarse_30</v>
          </cell>
          <cell r="S415">
            <v>0.97</v>
          </cell>
          <cell r="T415">
            <v>0.98</v>
          </cell>
        </row>
        <row r="416">
          <cell r="R416" t="str">
            <v>77B_fine_30</v>
          </cell>
          <cell r="S416">
            <v>0.85</v>
          </cell>
          <cell r="T416">
            <v>0.92</v>
          </cell>
        </row>
        <row r="417">
          <cell r="R417" t="str">
            <v>77B_medium_30</v>
          </cell>
          <cell r="S417">
            <v>0.85</v>
          </cell>
          <cell r="T417">
            <v>0.92</v>
          </cell>
        </row>
        <row r="418">
          <cell r="R418" t="str">
            <v>77B_coarse_30</v>
          </cell>
          <cell r="S418">
            <v>0.85</v>
          </cell>
          <cell r="T418">
            <v>0.92</v>
          </cell>
        </row>
        <row r="419">
          <cell r="R419" t="str">
            <v>77C_fine_30</v>
          </cell>
          <cell r="S419">
            <v>0.92</v>
          </cell>
          <cell r="T419">
            <v>1</v>
          </cell>
        </row>
        <row r="420">
          <cell r="R420" t="str">
            <v>77C_medium_30</v>
          </cell>
          <cell r="S420">
            <v>0.92</v>
          </cell>
          <cell r="T420">
            <v>1</v>
          </cell>
        </row>
        <row r="421">
          <cell r="R421" t="str">
            <v>77C_coarse_30</v>
          </cell>
          <cell r="S421">
            <v>0.92</v>
          </cell>
          <cell r="T421">
            <v>1</v>
          </cell>
        </row>
        <row r="422">
          <cell r="R422" t="str">
            <v>77D_fine_30</v>
          </cell>
          <cell r="S422">
            <v>0.63</v>
          </cell>
          <cell r="T422">
            <v>0.96</v>
          </cell>
        </row>
        <row r="423">
          <cell r="R423" t="str">
            <v>77D_medium_30</v>
          </cell>
          <cell r="S423">
            <v>0.63</v>
          </cell>
          <cell r="T423">
            <v>0.96</v>
          </cell>
        </row>
        <row r="424">
          <cell r="R424" t="str">
            <v>77D_coarse_30</v>
          </cell>
          <cell r="S424">
            <v>0.63</v>
          </cell>
          <cell r="T424">
            <v>0.96</v>
          </cell>
        </row>
        <row r="425">
          <cell r="R425" t="str">
            <v>77E_fine_30</v>
          </cell>
          <cell r="S425">
            <v>0.84</v>
          </cell>
          <cell r="T425">
            <v>0.96</v>
          </cell>
        </row>
        <row r="426">
          <cell r="R426" t="str">
            <v>77E_medium_30</v>
          </cell>
          <cell r="S426">
            <v>0.84</v>
          </cell>
          <cell r="T426">
            <v>0.96</v>
          </cell>
        </row>
        <row r="427">
          <cell r="R427" t="str">
            <v>77E_coarse_30</v>
          </cell>
          <cell r="S427">
            <v>0.84</v>
          </cell>
          <cell r="T427">
            <v>0.96</v>
          </cell>
        </row>
        <row r="428">
          <cell r="R428" t="str">
            <v>78A_fine_30</v>
          </cell>
          <cell r="S428">
            <v>0.87</v>
          </cell>
          <cell r="T428">
            <v>1</v>
          </cell>
        </row>
        <row r="429">
          <cell r="R429" t="str">
            <v>78A_medium_30</v>
          </cell>
          <cell r="S429">
            <v>0.87</v>
          </cell>
          <cell r="T429">
            <v>1</v>
          </cell>
        </row>
        <row r="430">
          <cell r="R430" t="str">
            <v>78A_coarse_30</v>
          </cell>
          <cell r="S430">
            <v>0.87</v>
          </cell>
          <cell r="T430">
            <v>1</v>
          </cell>
        </row>
        <row r="431">
          <cell r="R431" t="str">
            <v>78B_fine_30</v>
          </cell>
          <cell r="S431">
            <v>0.93</v>
          </cell>
          <cell r="T431">
            <v>0.99</v>
          </cell>
        </row>
        <row r="432">
          <cell r="R432" t="str">
            <v>78B_medium_30</v>
          </cell>
          <cell r="S432">
            <v>0.93</v>
          </cell>
          <cell r="T432">
            <v>0.99</v>
          </cell>
        </row>
        <row r="433">
          <cell r="R433" t="str">
            <v>78B_coarse_30</v>
          </cell>
          <cell r="S433">
            <v>0.93</v>
          </cell>
          <cell r="T433">
            <v>0.99</v>
          </cell>
        </row>
        <row r="434">
          <cell r="R434" t="str">
            <v>78C_fine_30</v>
          </cell>
          <cell r="S434">
            <v>0.89</v>
          </cell>
          <cell r="T434">
            <v>1</v>
          </cell>
        </row>
        <row r="435">
          <cell r="R435" t="str">
            <v>78C_medium_30</v>
          </cell>
          <cell r="S435">
            <v>0.89</v>
          </cell>
          <cell r="T435">
            <v>1</v>
          </cell>
        </row>
        <row r="436">
          <cell r="R436" t="str">
            <v>78C_coarse_30</v>
          </cell>
          <cell r="S436">
            <v>0.89</v>
          </cell>
          <cell r="T436">
            <v>1</v>
          </cell>
        </row>
        <row r="437">
          <cell r="R437" t="str">
            <v>79_fine_30</v>
          </cell>
          <cell r="S437">
            <v>0.97</v>
          </cell>
          <cell r="T437">
            <v>1</v>
          </cell>
        </row>
        <row r="438">
          <cell r="R438" t="str">
            <v>79_medium_30</v>
          </cell>
          <cell r="S438">
            <v>0.97</v>
          </cell>
          <cell r="T438">
            <v>1</v>
          </cell>
        </row>
        <row r="439">
          <cell r="R439" t="str">
            <v>79_coarse_30</v>
          </cell>
          <cell r="S439">
            <v>0.97</v>
          </cell>
          <cell r="T439">
            <v>1</v>
          </cell>
        </row>
        <row r="440">
          <cell r="R440" t="str">
            <v>8_fine_30</v>
          </cell>
          <cell r="S440">
            <v>0.75</v>
          </cell>
          <cell r="T440">
            <v>0.78</v>
          </cell>
        </row>
        <row r="441">
          <cell r="R441" t="str">
            <v>8_medium_30</v>
          </cell>
          <cell r="S441">
            <v>0.75</v>
          </cell>
          <cell r="T441">
            <v>0.78</v>
          </cell>
        </row>
        <row r="442">
          <cell r="R442" t="str">
            <v>8_coarse_30</v>
          </cell>
          <cell r="S442">
            <v>0.75</v>
          </cell>
          <cell r="T442">
            <v>0.78</v>
          </cell>
        </row>
        <row r="443">
          <cell r="R443" t="str">
            <v>80A_fine_30</v>
          </cell>
          <cell r="S443">
            <v>0.9</v>
          </cell>
          <cell r="T443">
            <v>1</v>
          </cell>
        </row>
        <row r="444">
          <cell r="R444" t="str">
            <v>80A_medium_30</v>
          </cell>
          <cell r="S444">
            <v>0.9</v>
          </cell>
          <cell r="T444">
            <v>1</v>
          </cell>
        </row>
        <row r="445">
          <cell r="R445" t="str">
            <v>80A_coarse_30</v>
          </cell>
          <cell r="S445">
            <v>0.9</v>
          </cell>
          <cell r="T445">
            <v>1</v>
          </cell>
        </row>
        <row r="446">
          <cell r="R446" t="str">
            <v>80B_fine_30</v>
          </cell>
          <cell r="S446">
            <v>0.89</v>
          </cell>
          <cell r="T446">
            <v>0.99</v>
          </cell>
        </row>
        <row r="447">
          <cell r="R447" t="str">
            <v>80B_medium_30</v>
          </cell>
          <cell r="S447">
            <v>0.89</v>
          </cell>
          <cell r="T447">
            <v>0.99</v>
          </cell>
        </row>
        <row r="448">
          <cell r="R448" t="str">
            <v>80B_coarse_30</v>
          </cell>
          <cell r="S448">
            <v>0.89</v>
          </cell>
          <cell r="T448">
            <v>0.99</v>
          </cell>
        </row>
        <row r="449">
          <cell r="R449" t="str">
            <v>81A_fine_30</v>
          </cell>
          <cell r="S449">
            <v>0.52</v>
          </cell>
          <cell r="T449">
            <v>0.99</v>
          </cell>
        </row>
        <row r="450">
          <cell r="R450" t="str">
            <v>81A_medium_30</v>
          </cell>
          <cell r="S450">
            <v>0.52</v>
          </cell>
          <cell r="T450">
            <v>0.99</v>
          </cell>
        </row>
        <row r="451">
          <cell r="R451" t="str">
            <v>81A_coarse_30</v>
          </cell>
          <cell r="S451">
            <v>0.52</v>
          </cell>
          <cell r="T451">
            <v>0.99</v>
          </cell>
        </row>
        <row r="452">
          <cell r="R452" t="str">
            <v>81B_fine_30</v>
          </cell>
          <cell r="S452">
            <v>1</v>
          </cell>
          <cell r="T452">
            <v>1</v>
          </cell>
        </row>
        <row r="453">
          <cell r="R453" t="str">
            <v>81B_medium_30</v>
          </cell>
          <cell r="S453">
            <v>1</v>
          </cell>
          <cell r="T453">
            <v>1</v>
          </cell>
        </row>
        <row r="454">
          <cell r="R454" t="str">
            <v>81B_coarse_30</v>
          </cell>
          <cell r="S454">
            <v>1</v>
          </cell>
          <cell r="T454">
            <v>1</v>
          </cell>
        </row>
        <row r="455">
          <cell r="R455" t="str">
            <v>81C_fine_30</v>
          </cell>
          <cell r="S455">
            <v>1</v>
          </cell>
          <cell r="T455">
            <v>1</v>
          </cell>
        </row>
        <row r="456">
          <cell r="R456" t="str">
            <v>81C_medium_30</v>
          </cell>
          <cell r="S456">
            <v>1</v>
          </cell>
          <cell r="T456">
            <v>1</v>
          </cell>
        </row>
        <row r="457">
          <cell r="R457" t="str">
            <v>81C_coarse_30</v>
          </cell>
          <cell r="S457">
            <v>1</v>
          </cell>
          <cell r="T457">
            <v>1</v>
          </cell>
        </row>
        <row r="458">
          <cell r="R458" t="str">
            <v>81D_fine_30</v>
          </cell>
          <cell r="S458">
            <v>1</v>
          </cell>
          <cell r="T458">
            <v>1</v>
          </cell>
        </row>
        <row r="459">
          <cell r="R459" t="str">
            <v>81D_medium_30</v>
          </cell>
          <cell r="S459">
            <v>1</v>
          </cell>
          <cell r="T459">
            <v>1</v>
          </cell>
        </row>
        <row r="460">
          <cell r="R460" t="str">
            <v>81D_coarse_30</v>
          </cell>
          <cell r="S460">
            <v>1</v>
          </cell>
          <cell r="T460">
            <v>1</v>
          </cell>
        </row>
        <row r="461">
          <cell r="R461" t="str">
            <v>82A_fine_30</v>
          </cell>
          <cell r="S461">
            <v>1</v>
          </cell>
          <cell r="T461">
            <v>1</v>
          </cell>
        </row>
        <row r="462">
          <cell r="R462" t="str">
            <v>82A_medium_30</v>
          </cell>
          <cell r="S462">
            <v>1</v>
          </cell>
          <cell r="T462">
            <v>1</v>
          </cell>
        </row>
        <row r="463">
          <cell r="R463" t="str">
            <v>82A_coarse_30</v>
          </cell>
          <cell r="S463">
            <v>1</v>
          </cell>
          <cell r="T463">
            <v>1</v>
          </cell>
        </row>
        <row r="464">
          <cell r="R464" t="str">
            <v>82B_fine_30</v>
          </cell>
          <cell r="S464">
            <v>0.85</v>
          </cell>
          <cell r="T464">
            <v>1</v>
          </cell>
        </row>
        <row r="465">
          <cell r="R465" t="str">
            <v>82B_medium_30</v>
          </cell>
          <cell r="S465">
            <v>0.85</v>
          </cell>
          <cell r="T465">
            <v>1</v>
          </cell>
        </row>
        <row r="466">
          <cell r="R466" t="str">
            <v>83A_fine_30</v>
          </cell>
          <cell r="S466">
            <v>0.96</v>
          </cell>
          <cell r="T466">
            <v>0.99</v>
          </cell>
        </row>
        <row r="467">
          <cell r="R467" t="str">
            <v>83A_medium_30</v>
          </cell>
          <cell r="S467">
            <v>0.96</v>
          </cell>
          <cell r="T467">
            <v>0.99</v>
          </cell>
        </row>
        <row r="468">
          <cell r="R468" t="str">
            <v>83A_coarse_30</v>
          </cell>
          <cell r="S468">
            <v>0.96</v>
          </cell>
          <cell r="T468">
            <v>0.99</v>
          </cell>
        </row>
        <row r="469">
          <cell r="R469" t="str">
            <v>83B_fine_30</v>
          </cell>
          <cell r="S469">
            <v>1</v>
          </cell>
          <cell r="T469">
            <v>1</v>
          </cell>
        </row>
        <row r="470">
          <cell r="R470" t="str">
            <v>83B_medium_30</v>
          </cell>
          <cell r="S470">
            <v>1</v>
          </cell>
          <cell r="T470">
            <v>1</v>
          </cell>
        </row>
        <row r="471">
          <cell r="R471" t="str">
            <v>83B_coarse_30</v>
          </cell>
          <cell r="S471">
            <v>1</v>
          </cell>
          <cell r="T471">
            <v>1</v>
          </cell>
        </row>
        <row r="472">
          <cell r="R472" t="str">
            <v>83C_fine_30</v>
          </cell>
          <cell r="S472">
            <v>1</v>
          </cell>
          <cell r="T472">
            <v>1</v>
          </cell>
        </row>
        <row r="473">
          <cell r="R473" t="str">
            <v>83C_medium_30</v>
          </cell>
          <cell r="S473">
            <v>1</v>
          </cell>
          <cell r="T473">
            <v>1</v>
          </cell>
        </row>
        <row r="474">
          <cell r="R474" t="str">
            <v>83C_coarse_30</v>
          </cell>
          <cell r="S474">
            <v>1</v>
          </cell>
          <cell r="T474">
            <v>1</v>
          </cell>
        </row>
        <row r="475">
          <cell r="R475" t="str">
            <v>83D_fine_30</v>
          </cell>
          <cell r="S475">
            <v>0.91</v>
          </cell>
          <cell r="T475">
            <v>1</v>
          </cell>
        </row>
        <row r="476">
          <cell r="R476" t="str">
            <v>83D_medium_30</v>
          </cell>
          <cell r="S476">
            <v>0.91</v>
          </cell>
          <cell r="T476">
            <v>1</v>
          </cell>
        </row>
        <row r="477">
          <cell r="R477" t="str">
            <v>83D_coarse_30</v>
          </cell>
          <cell r="S477">
            <v>0.91</v>
          </cell>
          <cell r="T477">
            <v>1</v>
          </cell>
        </row>
        <row r="478">
          <cell r="R478" t="str">
            <v>83E_fine_30</v>
          </cell>
          <cell r="S478">
            <v>0.78</v>
          </cell>
          <cell r="T478">
            <v>1</v>
          </cell>
        </row>
        <row r="479">
          <cell r="R479" t="str">
            <v>83E_coarse_30</v>
          </cell>
          <cell r="S479">
            <v>0.78</v>
          </cell>
          <cell r="T479">
            <v>1</v>
          </cell>
        </row>
        <row r="480">
          <cell r="R480" t="str">
            <v>84A_fine_30</v>
          </cell>
          <cell r="S480">
            <v>0.85</v>
          </cell>
          <cell r="T480">
            <v>1</v>
          </cell>
        </row>
        <row r="481">
          <cell r="R481" t="str">
            <v>84A_medium_30</v>
          </cell>
          <cell r="S481">
            <v>0.85</v>
          </cell>
          <cell r="T481">
            <v>1</v>
          </cell>
        </row>
        <row r="482">
          <cell r="R482" t="str">
            <v>84A_coarse_30</v>
          </cell>
          <cell r="S482">
            <v>0.85</v>
          </cell>
          <cell r="T482">
            <v>1</v>
          </cell>
        </row>
        <row r="483">
          <cell r="R483" t="str">
            <v>84B_fine_30</v>
          </cell>
          <cell r="S483">
            <v>0.91</v>
          </cell>
          <cell r="T483">
            <v>1</v>
          </cell>
        </row>
        <row r="484">
          <cell r="R484" t="str">
            <v>84B_medium_30</v>
          </cell>
          <cell r="S484">
            <v>0.91</v>
          </cell>
          <cell r="T484">
            <v>1</v>
          </cell>
        </row>
        <row r="485">
          <cell r="R485" t="str">
            <v>84B_coarse_30</v>
          </cell>
          <cell r="S485">
            <v>0.91</v>
          </cell>
          <cell r="T485">
            <v>1</v>
          </cell>
        </row>
        <row r="486">
          <cell r="R486" t="str">
            <v>84C_fine_30</v>
          </cell>
          <cell r="S486">
            <v>1</v>
          </cell>
          <cell r="T486">
            <v>1</v>
          </cell>
        </row>
        <row r="487">
          <cell r="R487" t="str">
            <v>84C_coarse_30</v>
          </cell>
          <cell r="S487">
            <v>1</v>
          </cell>
          <cell r="T487">
            <v>1</v>
          </cell>
        </row>
        <row r="488">
          <cell r="R488" t="str">
            <v>85_fine_30</v>
          </cell>
          <cell r="S488">
            <v>0.9</v>
          </cell>
          <cell r="T488">
            <v>1</v>
          </cell>
        </row>
        <row r="489">
          <cell r="R489" t="str">
            <v>85_medium_30</v>
          </cell>
          <cell r="S489">
            <v>0.9</v>
          </cell>
          <cell r="T489">
            <v>1</v>
          </cell>
        </row>
        <row r="490">
          <cell r="R490" t="str">
            <v>85_coarse_30</v>
          </cell>
          <cell r="S490">
            <v>0.9</v>
          </cell>
          <cell r="T490">
            <v>1</v>
          </cell>
        </row>
        <row r="491">
          <cell r="R491" t="str">
            <v>86A_fine_30</v>
          </cell>
          <cell r="S491">
            <v>0.92</v>
          </cell>
          <cell r="T491">
            <v>0.99</v>
          </cell>
        </row>
        <row r="492">
          <cell r="R492" t="str">
            <v>86A_medium_30</v>
          </cell>
          <cell r="S492">
            <v>0.92</v>
          </cell>
          <cell r="T492">
            <v>0.99</v>
          </cell>
        </row>
        <row r="493">
          <cell r="R493" t="str">
            <v>86A_coarse_30</v>
          </cell>
          <cell r="S493">
            <v>0.92</v>
          </cell>
          <cell r="T493">
            <v>0.99</v>
          </cell>
        </row>
        <row r="494">
          <cell r="R494" t="str">
            <v>86B_fine_30</v>
          </cell>
          <cell r="S494">
            <v>1</v>
          </cell>
          <cell r="T494">
            <v>1</v>
          </cell>
        </row>
        <row r="495">
          <cell r="R495" t="str">
            <v>86B_medium_30</v>
          </cell>
          <cell r="S495">
            <v>1</v>
          </cell>
          <cell r="T495">
            <v>1</v>
          </cell>
        </row>
        <row r="496">
          <cell r="R496" t="str">
            <v>86B_coarse_30</v>
          </cell>
          <cell r="S496">
            <v>1</v>
          </cell>
          <cell r="T496">
            <v>1</v>
          </cell>
        </row>
        <row r="497">
          <cell r="R497" t="str">
            <v>87A_fine_30</v>
          </cell>
          <cell r="S497">
            <v>0.86</v>
          </cell>
          <cell r="T497">
            <v>1</v>
          </cell>
        </row>
        <row r="498">
          <cell r="R498" t="str">
            <v>87A_medium_30</v>
          </cell>
          <cell r="S498">
            <v>0.86</v>
          </cell>
          <cell r="T498">
            <v>1</v>
          </cell>
        </row>
        <row r="499">
          <cell r="R499" t="str">
            <v>87A_coarse_30</v>
          </cell>
          <cell r="S499">
            <v>0.86</v>
          </cell>
          <cell r="T499">
            <v>1</v>
          </cell>
        </row>
        <row r="500">
          <cell r="R500" t="str">
            <v>87B_fine_30</v>
          </cell>
          <cell r="S500">
            <v>1</v>
          </cell>
          <cell r="T500">
            <v>1</v>
          </cell>
        </row>
        <row r="501">
          <cell r="R501" t="str">
            <v>87B_medium_30</v>
          </cell>
          <cell r="S501">
            <v>1</v>
          </cell>
          <cell r="T501">
            <v>1</v>
          </cell>
        </row>
        <row r="502">
          <cell r="R502" t="str">
            <v>87B_coarse_30</v>
          </cell>
          <cell r="S502">
            <v>1</v>
          </cell>
          <cell r="T502">
            <v>1</v>
          </cell>
        </row>
        <row r="503">
          <cell r="R503" t="str">
            <v>89_coarse_30</v>
          </cell>
          <cell r="S503">
            <v>0.7</v>
          </cell>
          <cell r="T503">
            <v>1</v>
          </cell>
        </row>
        <row r="504">
          <cell r="R504" t="str">
            <v>9_fine_30</v>
          </cell>
          <cell r="S504">
            <v>0.85</v>
          </cell>
          <cell r="T504">
            <v>0.75</v>
          </cell>
        </row>
        <row r="505">
          <cell r="R505" t="str">
            <v>9_medium_30</v>
          </cell>
          <cell r="S505">
            <v>0.85</v>
          </cell>
          <cell r="T505">
            <v>0.75</v>
          </cell>
        </row>
        <row r="506">
          <cell r="R506" t="str">
            <v>9_coarse_30</v>
          </cell>
          <cell r="S506">
            <v>0.85</v>
          </cell>
          <cell r="T506">
            <v>0.75</v>
          </cell>
        </row>
        <row r="507">
          <cell r="R507" t="str">
            <v>90A_medium_30</v>
          </cell>
          <cell r="S507">
            <v>0.87</v>
          </cell>
          <cell r="T507">
            <v>1</v>
          </cell>
        </row>
        <row r="508">
          <cell r="R508" t="str">
            <v>90A_coarse_30</v>
          </cell>
          <cell r="S508">
            <v>0.87</v>
          </cell>
          <cell r="T508">
            <v>1</v>
          </cell>
        </row>
        <row r="509">
          <cell r="R509" t="str">
            <v>90B_medium_30</v>
          </cell>
          <cell r="S509">
            <v>0.92</v>
          </cell>
          <cell r="T509">
            <v>1</v>
          </cell>
        </row>
        <row r="510">
          <cell r="R510" t="str">
            <v>90B_coarse_30</v>
          </cell>
          <cell r="S510">
            <v>0.92</v>
          </cell>
          <cell r="T510">
            <v>1</v>
          </cell>
        </row>
        <row r="511">
          <cell r="R511" t="str">
            <v>91A_coarse_30</v>
          </cell>
          <cell r="S511">
            <v>0.92</v>
          </cell>
          <cell r="T511">
            <v>0.95</v>
          </cell>
        </row>
        <row r="512">
          <cell r="R512" t="str">
            <v>91B_coarse_30</v>
          </cell>
          <cell r="S512">
            <v>0.73</v>
          </cell>
          <cell r="T512">
            <v>0.98</v>
          </cell>
        </row>
        <row r="513">
          <cell r="R513" t="str">
            <v>92_fine_30</v>
          </cell>
          <cell r="S513">
            <v>1</v>
          </cell>
          <cell r="T513">
            <v>1</v>
          </cell>
        </row>
        <row r="514">
          <cell r="R514" t="str">
            <v>94A_medium_30</v>
          </cell>
          <cell r="S514">
            <v>0.89</v>
          </cell>
          <cell r="T514">
            <v>1</v>
          </cell>
        </row>
        <row r="515">
          <cell r="R515" t="str">
            <v>94A_coarse_30</v>
          </cell>
          <cell r="S515">
            <v>0.89</v>
          </cell>
          <cell r="T515">
            <v>1</v>
          </cell>
        </row>
        <row r="516">
          <cell r="R516" t="str">
            <v>94B_medium_30</v>
          </cell>
          <cell r="S516">
            <v>1</v>
          </cell>
          <cell r="T516">
            <v>1</v>
          </cell>
        </row>
        <row r="517">
          <cell r="R517" t="str">
            <v>94B_coarse_30</v>
          </cell>
          <cell r="S517">
            <v>1</v>
          </cell>
          <cell r="T517">
            <v>1</v>
          </cell>
        </row>
        <row r="518">
          <cell r="R518" t="str">
            <v>94C_coarse_30</v>
          </cell>
          <cell r="S518">
            <v>0.86</v>
          </cell>
          <cell r="T518">
            <v>1</v>
          </cell>
        </row>
        <row r="519">
          <cell r="R519" t="str">
            <v>95A_medium_30</v>
          </cell>
          <cell r="S519">
            <v>0.94</v>
          </cell>
          <cell r="T519">
            <v>1</v>
          </cell>
        </row>
        <row r="520">
          <cell r="R520" t="str">
            <v>95A_coarse_30</v>
          </cell>
          <cell r="S520">
            <v>0.94</v>
          </cell>
          <cell r="T520">
            <v>1</v>
          </cell>
        </row>
        <row r="521">
          <cell r="R521" t="str">
            <v>95B_fine_30</v>
          </cell>
          <cell r="S521">
            <v>0.95</v>
          </cell>
          <cell r="T521">
            <v>1</v>
          </cell>
        </row>
        <row r="522">
          <cell r="R522" t="str">
            <v>95B_medium_30</v>
          </cell>
          <cell r="S522">
            <v>0.95</v>
          </cell>
          <cell r="T522">
            <v>1</v>
          </cell>
        </row>
        <row r="523">
          <cell r="R523" t="str">
            <v>95B_coarse_30</v>
          </cell>
          <cell r="S523">
            <v>0.95</v>
          </cell>
          <cell r="T523">
            <v>1</v>
          </cell>
        </row>
        <row r="524">
          <cell r="R524" t="str">
            <v>96_coarse_30</v>
          </cell>
          <cell r="S524">
            <v>0.8</v>
          </cell>
          <cell r="T524">
            <v>1</v>
          </cell>
        </row>
        <row r="525">
          <cell r="R525" t="str">
            <v>97_medium_30</v>
          </cell>
          <cell r="S525">
            <v>0.94</v>
          </cell>
          <cell r="T525">
            <v>1</v>
          </cell>
        </row>
        <row r="526">
          <cell r="R526" t="str">
            <v>97_coarse_30</v>
          </cell>
          <cell r="S526">
            <v>0.94</v>
          </cell>
          <cell r="T526">
            <v>1</v>
          </cell>
        </row>
        <row r="527">
          <cell r="R527" t="str">
            <v>98_medium_30</v>
          </cell>
          <cell r="S527">
            <v>0.9</v>
          </cell>
          <cell r="T527">
            <v>1</v>
          </cell>
        </row>
        <row r="528">
          <cell r="R528" t="str">
            <v>98_coarse_30</v>
          </cell>
          <cell r="S528">
            <v>0.9</v>
          </cell>
          <cell r="T528">
            <v>1</v>
          </cell>
        </row>
        <row r="529">
          <cell r="R529" t="str">
            <v>99_medium_30</v>
          </cell>
          <cell r="S529">
            <v>0.97</v>
          </cell>
          <cell r="T529">
            <v>1</v>
          </cell>
        </row>
        <row r="530">
          <cell r="R530" t="str">
            <v>99_coarse_30</v>
          </cell>
          <cell r="S530">
            <v>0.97</v>
          </cell>
          <cell r="T530">
            <v>1</v>
          </cell>
        </row>
        <row r="531">
          <cell r="R531" t="str">
            <v>10_fine_10</v>
          </cell>
          <cell r="S531">
            <v>0.74</v>
          </cell>
          <cell r="T531">
            <v>0.96</v>
          </cell>
        </row>
        <row r="532">
          <cell r="R532" t="str">
            <v>10_medium_10</v>
          </cell>
          <cell r="S532">
            <v>0.74</v>
          </cell>
          <cell r="T532">
            <v>0.96</v>
          </cell>
        </row>
        <row r="533">
          <cell r="R533" t="str">
            <v>10_coarse_10</v>
          </cell>
          <cell r="S533">
            <v>0.74</v>
          </cell>
          <cell r="T533">
            <v>0.96</v>
          </cell>
        </row>
        <row r="534">
          <cell r="R534" t="str">
            <v>101_fine_10</v>
          </cell>
          <cell r="S534">
            <v>0.94</v>
          </cell>
          <cell r="T534">
            <v>1</v>
          </cell>
        </row>
        <row r="535">
          <cell r="R535" t="str">
            <v>101_medium_10</v>
          </cell>
          <cell r="S535">
            <v>0.94</v>
          </cell>
          <cell r="T535">
            <v>1</v>
          </cell>
        </row>
        <row r="536">
          <cell r="R536" t="str">
            <v>101_coarse_10</v>
          </cell>
          <cell r="S536">
            <v>0.94</v>
          </cell>
          <cell r="T536">
            <v>1</v>
          </cell>
        </row>
        <row r="537">
          <cell r="R537" t="str">
            <v>102A_fine_10</v>
          </cell>
          <cell r="S537">
            <v>0.92</v>
          </cell>
          <cell r="T537">
            <v>0.95</v>
          </cell>
        </row>
        <row r="538">
          <cell r="R538" t="str">
            <v>102A_medium_10</v>
          </cell>
          <cell r="S538">
            <v>0.92</v>
          </cell>
          <cell r="T538">
            <v>0.95</v>
          </cell>
        </row>
        <row r="539">
          <cell r="R539" t="str">
            <v>102A_coarse_10</v>
          </cell>
          <cell r="S539">
            <v>0.92</v>
          </cell>
          <cell r="T539">
            <v>0.95</v>
          </cell>
        </row>
        <row r="540">
          <cell r="R540" t="str">
            <v>102B_fine_10</v>
          </cell>
          <cell r="S540">
            <v>0.89</v>
          </cell>
          <cell r="T540">
            <v>1</v>
          </cell>
        </row>
        <row r="541">
          <cell r="R541" t="str">
            <v>102B_medium_10</v>
          </cell>
          <cell r="S541">
            <v>0.89</v>
          </cell>
          <cell r="T541">
            <v>1</v>
          </cell>
        </row>
        <row r="542">
          <cell r="R542" t="str">
            <v>102C_fine_10</v>
          </cell>
          <cell r="S542">
            <v>0.87</v>
          </cell>
          <cell r="T542">
            <v>1</v>
          </cell>
        </row>
        <row r="543">
          <cell r="R543" t="str">
            <v>102C_medium_10</v>
          </cell>
          <cell r="S543">
            <v>0.87</v>
          </cell>
          <cell r="T543">
            <v>1</v>
          </cell>
        </row>
        <row r="544">
          <cell r="R544" t="str">
            <v>102C_coarse_10</v>
          </cell>
          <cell r="S544">
            <v>0.87</v>
          </cell>
          <cell r="T544">
            <v>1</v>
          </cell>
        </row>
        <row r="545">
          <cell r="R545" t="str">
            <v>103_fine_10</v>
          </cell>
          <cell r="S545">
            <v>0.97</v>
          </cell>
          <cell r="T545">
            <v>1</v>
          </cell>
        </row>
        <row r="546">
          <cell r="R546" t="str">
            <v>103_medium_10</v>
          </cell>
          <cell r="S546">
            <v>0.97</v>
          </cell>
          <cell r="T546">
            <v>1</v>
          </cell>
        </row>
        <row r="547">
          <cell r="R547" t="str">
            <v>103_coarse_10</v>
          </cell>
          <cell r="S547">
            <v>0.97</v>
          </cell>
          <cell r="T547">
            <v>1</v>
          </cell>
        </row>
        <row r="548">
          <cell r="R548" t="str">
            <v>104_fine_10</v>
          </cell>
          <cell r="S548">
            <v>0.94</v>
          </cell>
          <cell r="T548">
            <v>1</v>
          </cell>
        </row>
        <row r="549">
          <cell r="R549" t="str">
            <v>104_medium_10</v>
          </cell>
          <cell r="S549">
            <v>0.94</v>
          </cell>
          <cell r="T549">
            <v>1</v>
          </cell>
        </row>
        <row r="550">
          <cell r="R550" t="str">
            <v>104_coarse_10</v>
          </cell>
          <cell r="S550">
            <v>0.94</v>
          </cell>
          <cell r="T550">
            <v>1</v>
          </cell>
        </row>
        <row r="551">
          <cell r="R551" t="str">
            <v>105_fine_10</v>
          </cell>
          <cell r="S551">
            <v>0.86</v>
          </cell>
          <cell r="T551">
            <v>1</v>
          </cell>
        </row>
        <row r="552">
          <cell r="R552" t="str">
            <v>105_medium_10</v>
          </cell>
          <cell r="S552">
            <v>0.86</v>
          </cell>
          <cell r="T552">
            <v>1</v>
          </cell>
        </row>
        <row r="553">
          <cell r="R553" t="str">
            <v>105_coarse_10</v>
          </cell>
          <cell r="S553">
            <v>0.86</v>
          </cell>
          <cell r="T553">
            <v>1</v>
          </cell>
        </row>
        <row r="554">
          <cell r="R554" t="str">
            <v>106_fine_10</v>
          </cell>
          <cell r="S554">
            <v>0.96</v>
          </cell>
          <cell r="T554">
            <v>1</v>
          </cell>
        </row>
        <row r="555">
          <cell r="R555" t="str">
            <v>106_medium_10</v>
          </cell>
          <cell r="S555">
            <v>0.96</v>
          </cell>
          <cell r="T555">
            <v>1</v>
          </cell>
        </row>
        <row r="556">
          <cell r="R556" t="str">
            <v>106_coarse_10</v>
          </cell>
          <cell r="S556">
            <v>0.96</v>
          </cell>
          <cell r="T556">
            <v>1</v>
          </cell>
        </row>
        <row r="557">
          <cell r="R557" t="str">
            <v>107A_fine_10</v>
          </cell>
          <cell r="S557">
            <v>0.97</v>
          </cell>
          <cell r="T557">
            <v>1</v>
          </cell>
        </row>
        <row r="558">
          <cell r="R558" t="str">
            <v>107A_medium_10</v>
          </cell>
          <cell r="S558">
            <v>0.97</v>
          </cell>
          <cell r="T558">
            <v>1</v>
          </cell>
        </row>
        <row r="559">
          <cell r="R559" t="str">
            <v>107A_coarse_10</v>
          </cell>
          <cell r="S559">
            <v>0.97</v>
          </cell>
          <cell r="T559">
            <v>1</v>
          </cell>
        </row>
        <row r="560">
          <cell r="R560" t="str">
            <v>107B_fine_10</v>
          </cell>
          <cell r="S560">
            <v>0.93</v>
          </cell>
          <cell r="T560">
            <v>1</v>
          </cell>
        </row>
        <row r="561">
          <cell r="R561" t="str">
            <v>107B_medium_10</v>
          </cell>
          <cell r="S561">
            <v>0.93</v>
          </cell>
          <cell r="T561">
            <v>1</v>
          </cell>
        </row>
        <row r="562">
          <cell r="R562" t="str">
            <v>107B_coarse_10</v>
          </cell>
          <cell r="S562">
            <v>0.93</v>
          </cell>
          <cell r="T562">
            <v>1</v>
          </cell>
        </row>
        <row r="563">
          <cell r="R563" t="str">
            <v>108A_fine_10</v>
          </cell>
          <cell r="S563">
            <v>0.98</v>
          </cell>
          <cell r="T563">
            <v>1</v>
          </cell>
        </row>
        <row r="564">
          <cell r="R564" t="str">
            <v>108A_medium_10</v>
          </cell>
          <cell r="S564">
            <v>0.98</v>
          </cell>
          <cell r="T564">
            <v>1</v>
          </cell>
        </row>
        <row r="565">
          <cell r="R565" t="str">
            <v>108A_coarse_10</v>
          </cell>
          <cell r="S565">
            <v>0.98</v>
          </cell>
          <cell r="T565">
            <v>1</v>
          </cell>
        </row>
        <row r="566">
          <cell r="R566" t="str">
            <v>108B_fine_10</v>
          </cell>
          <cell r="S566">
            <v>0.95</v>
          </cell>
          <cell r="T566">
            <v>1</v>
          </cell>
        </row>
        <row r="567">
          <cell r="R567" t="str">
            <v>108B_medium_10</v>
          </cell>
          <cell r="S567">
            <v>0.95</v>
          </cell>
          <cell r="T567">
            <v>1</v>
          </cell>
        </row>
        <row r="568">
          <cell r="R568" t="str">
            <v>108B_coarse_10</v>
          </cell>
          <cell r="S568">
            <v>0.95</v>
          </cell>
          <cell r="T568">
            <v>1</v>
          </cell>
        </row>
        <row r="569">
          <cell r="R569" t="str">
            <v>108C_fine_10</v>
          </cell>
          <cell r="S569">
            <v>0.91</v>
          </cell>
          <cell r="T569">
            <v>1</v>
          </cell>
        </row>
        <row r="570">
          <cell r="R570" t="str">
            <v>108C_medium_10</v>
          </cell>
          <cell r="S570">
            <v>0.91</v>
          </cell>
          <cell r="T570">
            <v>1</v>
          </cell>
        </row>
        <row r="571">
          <cell r="R571" t="str">
            <v>108C_coarse_10</v>
          </cell>
          <cell r="S571">
            <v>0.91</v>
          </cell>
          <cell r="T571">
            <v>1</v>
          </cell>
        </row>
        <row r="572">
          <cell r="R572" t="str">
            <v>108D_fine_10</v>
          </cell>
          <cell r="S572">
            <v>0.96</v>
          </cell>
          <cell r="T572">
            <v>1</v>
          </cell>
        </row>
        <row r="573">
          <cell r="R573" t="str">
            <v>108D_medium_10</v>
          </cell>
          <cell r="S573">
            <v>0.96</v>
          </cell>
          <cell r="T573">
            <v>1</v>
          </cell>
        </row>
        <row r="574">
          <cell r="R574" t="str">
            <v>109_fine_10</v>
          </cell>
          <cell r="S574">
            <v>0.94</v>
          </cell>
          <cell r="T574">
            <v>1</v>
          </cell>
        </row>
        <row r="575">
          <cell r="R575" t="str">
            <v>109_medium_10</v>
          </cell>
          <cell r="S575">
            <v>0.94</v>
          </cell>
          <cell r="T575">
            <v>1</v>
          </cell>
        </row>
        <row r="576">
          <cell r="R576" t="str">
            <v>109_coarse_10</v>
          </cell>
          <cell r="S576">
            <v>0.94</v>
          </cell>
          <cell r="T576">
            <v>1</v>
          </cell>
        </row>
        <row r="577">
          <cell r="R577" t="str">
            <v>11_fine_10</v>
          </cell>
          <cell r="S577">
            <v>0.5</v>
          </cell>
          <cell r="T577">
            <v>0.93</v>
          </cell>
        </row>
        <row r="578">
          <cell r="R578" t="str">
            <v>11_medium_10</v>
          </cell>
          <cell r="S578">
            <v>0.5</v>
          </cell>
          <cell r="T578">
            <v>0.93</v>
          </cell>
        </row>
        <row r="579">
          <cell r="R579" t="str">
            <v>11_coarse_10</v>
          </cell>
          <cell r="S579">
            <v>0.5</v>
          </cell>
          <cell r="T579">
            <v>0.93</v>
          </cell>
        </row>
        <row r="580">
          <cell r="R580" t="str">
            <v>110_fine_10</v>
          </cell>
          <cell r="S580">
            <v>0.97</v>
          </cell>
          <cell r="T580">
            <v>1</v>
          </cell>
        </row>
        <row r="581">
          <cell r="R581" t="str">
            <v>110_medium_10</v>
          </cell>
          <cell r="S581">
            <v>0.97</v>
          </cell>
          <cell r="T581">
            <v>1</v>
          </cell>
        </row>
        <row r="582">
          <cell r="R582" t="str">
            <v>110_coarse_10</v>
          </cell>
          <cell r="S582">
            <v>0.97</v>
          </cell>
          <cell r="T582">
            <v>1</v>
          </cell>
        </row>
        <row r="583">
          <cell r="R583" t="str">
            <v>111A_fine_10</v>
          </cell>
          <cell r="S583">
            <v>0.98</v>
          </cell>
          <cell r="T583">
            <v>1</v>
          </cell>
        </row>
        <row r="584">
          <cell r="R584" t="str">
            <v>111A_medium_10</v>
          </cell>
          <cell r="S584">
            <v>0.98</v>
          </cell>
          <cell r="T584">
            <v>1</v>
          </cell>
        </row>
        <row r="585">
          <cell r="R585" t="str">
            <v>111A_coarse_10</v>
          </cell>
          <cell r="S585">
            <v>0.98</v>
          </cell>
          <cell r="T585">
            <v>1</v>
          </cell>
        </row>
        <row r="586">
          <cell r="R586" t="str">
            <v>111B_fine_10</v>
          </cell>
          <cell r="S586">
            <v>0.98</v>
          </cell>
          <cell r="T586">
            <v>1</v>
          </cell>
        </row>
        <row r="587">
          <cell r="R587" t="str">
            <v>111B_medium_10</v>
          </cell>
          <cell r="S587">
            <v>0.98</v>
          </cell>
          <cell r="T587">
            <v>1</v>
          </cell>
        </row>
        <row r="588">
          <cell r="R588" t="str">
            <v>111B_coarse_10</v>
          </cell>
          <cell r="S588">
            <v>0.98</v>
          </cell>
          <cell r="T588">
            <v>1</v>
          </cell>
        </row>
        <row r="589">
          <cell r="R589" t="str">
            <v>111C_fine_10</v>
          </cell>
          <cell r="S589">
            <v>1</v>
          </cell>
          <cell r="T589">
            <v>1</v>
          </cell>
        </row>
        <row r="590">
          <cell r="R590" t="str">
            <v>111C_medium_10</v>
          </cell>
          <cell r="S590">
            <v>1</v>
          </cell>
          <cell r="T590">
            <v>1</v>
          </cell>
        </row>
        <row r="591">
          <cell r="R591" t="str">
            <v>111C_coarse_10</v>
          </cell>
          <cell r="S591">
            <v>1</v>
          </cell>
          <cell r="T591">
            <v>1</v>
          </cell>
        </row>
        <row r="592">
          <cell r="R592" t="str">
            <v>111D_fine_10</v>
          </cell>
          <cell r="S592">
            <v>0.98</v>
          </cell>
          <cell r="T592">
            <v>1</v>
          </cell>
        </row>
        <row r="593">
          <cell r="R593" t="str">
            <v>111D_medium_10</v>
          </cell>
          <cell r="S593">
            <v>0.98</v>
          </cell>
          <cell r="T593">
            <v>1</v>
          </cell>
        </row>
        <row r="594">
          <cell r="R594" t="str">
            <v>111D_coarse_10</v>
          </cell>
          <cell r="S594">
            <v>0.98</v>
          </cell>
          <cell r="T594">
            <v>1</v>
          </cell>
        </row>
        <row r="595">
          <cell r="R595" t="str">
            <v>111E_fine_10</v>
          </cell>
          <cell r="S595">
            <v>1</v>
          </cell>
          <cell r="T595">
            <v>1</v>
          </cell>
        </row>
        <row r="596">
          <cell r="R596" t="str">
            <v>111E_medium_10</v>
          </cell>
          <cell r="S596">
            <v>1</v>
          </cell>
          <cell r="T596">
            <v>1</v>
          </cell>
        </row>
        <row r="597">
          <cell r="R597" t="str">
            <v>112_fine_10</v>
          </cell>
          <cell r="S597">
            <v>0.95</v>
          </cell>
          <cell r="T597">
            <v>1</v>
          </cell>
        </row>
        <row r="598">
          <cell r="R598" t="str">
            <v>112_medium_10</v>
          </cell>
          <cell r="S598">
            <v>0.95</v>
          </cell>
          <cell r="T598">
            <v>1</v>
          </cell>
        </row>
        <row r="599">
          <cell r="R599" t="str">
            <v>112_coarse_10</v>
          </cell>
          <cell r="S599">
            <v>0.95</v>
          </cell>
          <cell r="T599">
            <v>1</v>
          </cell>
        </row>
        <row r="600">
          <cell r="R600" t="str">
            <v>113_fine_10</v>
          </cell>
          <cell r="S600">
            <v>0.97</v>
          </cell>
          <cell r="T600">
            <v>1</v>
          </cell>
        </row>
        <row r="601">
          <cell r="R601" t="str">
            <v>113_medium_10</v>
          </cell>
          <cell r="S601">
            <v>0.97</v>
          </cell>
          <cell r="T601">
            <v>1</v>
          </cell>
        </row>
        <row r="602">
          <cell r="R602" t="str">
            <v>113_coarse_10</v>
          </cell>
          <cell r="S602">
            <v>0.97</v>
          </cell>
          <cell r="T602">
            <v>1</v>
          </cell>
        </row>
        <row r="603">
          <cell r="R603" t="str">
            <v>114A_fine_10</v>
          </cell>
          <cell r="S603">
            <v>0.93</v>
          </cell>
          <cell r="T603">
            <v>1</v>
          </cell>
        </row>
        <row r="604">
          <cell r="R604" t="str">
            <v>114A_medium_10</v>
          </cell>
          <cell r="S604">
            <v>0.93</v>
          </cell>
          <cell r="T604">
            <v>1</v>
          </cell>
        </row>
        <row r="605">
          <cell r="R605" t="str">
            <v>114A_coarse_10</v>
          </cell>
          <cell r="S605">
            <v>0.93</v>
          </cell>
          <cell r="T605">
            <v>1</v>
          </cell>
        </row>
        <row r="606">
          <cell r="R606" t="str">
            <v>114B_fine_10</v>
          </cell>
          <cell r="S606">
            <v>0.97</v>
          </cell>
          <cell r="T606">
            <v>1</v>
          </cell>
        </row>
        <row r="607">
          <cell r="R607" t="str">
            <v>114B_medium_10</v>
          </cell>
          <cell r="S607">
            <v>0.97</v>
          </cell>
          <cell r="T607">
            <v>1</v>
          </cell>
        </row>
        <row r="608">
          <cell r="R608" t="str">
            <v>114B_coarse_10</v>
          </cell>
          <cell r="S608">
            <v>0.97</v>
          </cell>
          <cell r="T608">
            <v>1</v>
          </cell>
        </row>
        <row r="609">
          <cell r="R609" t="str">
            <v>115A_fine_10</v>
          </cell>
          <cell r="S609">
            <v>0.9</v>
          </cell>
          <cell r="T609">
            <v>1</v>
          </cell>
        </row>
        <row r="610">
          <cell r="R610" t="str">
            <v>115A_medium_10</v>
          </cell>
          <cell r="S610">
            <v>0.9</v>
          </cell>
          <cell r="T610">
            <v>1</v>
          </cell>
        </row>
        <row r="611">
          <cell r="R611" t="str">
            <v>115A_coarse_10</v>
          </cell>
          <cell r="S611">
            <v>0.9</v>
          </cell>
          <cell r="T611">
            <v>1</v>
          </cell>
        </row>
        <row r="612">
          <cell r="R612" t="str">
            <v>115B_fine_10</v>
          </cell>
          <cell r="S612">
            <v>0.92</v>
          </cell>
          <cell r="T612">
            <v>1</v>
          </cell>
        </row>
        <row r="613">
          <cell r="R613" t="str">
            <v>115B_medium_10</v>
          </cell>
          <cell r="S613">
            <v>0.92</v>
          </cell>
          <cell r="T613">
            <v>1</v>
          </cell>
        </row>
        <row r="614">
          <cell r="R614" t="str">
            <v>115B_coarse_10</v>
          </cell>
          <cell r="S614">
            <v>0.92</v>
          </cell>
          <cell r="T614">
            <v>1</v>
          </cell>
        </row>
        <row r="615">
          <cell r="R615" t="str">
            <v>115C_fine_10</v>
          </cell>
          <cell r="S615">
            <v>0.92</v>
          </cell>
          <cell r="T615">
            <v>1</v>
          </cell>
        </row>
        <row r="616">
          <cell r="R616" t="str">
            <v>115C_medium_10</v>
          </cell>
          <cell r="S616">
            <v>0.92</v>
          </cell>
          <cell r="T616">
            <v>1</v>
          </cell>
        </row>
        <row r="617">
          <cell r="R617" t="str">
            <v>115C_coarse_10</v>
          </cell>
          <cell r="S617">
            <v>0.92</v>
          </cell>
          <cell r="T617">
            <v>1</v>
          </cell>
        </row>
        <row r="618">
          <cell r="R618" t="str">
            <v>116A_medium_10</v>
          </cell>
          <cell r="S618">
            <v>1</v>
          </cell>
          <cell r="T618">
            <v>1</v>
          </cell>
        </row>
        <row r="619">
          <cell r="R619" t="str">
            <v>116B_medium_10</v>
          </cell>
          <cell r="S619">
            <v>0.98</v>
          </cell>
          <cell r="T619">
            <v>1</v>
          </cell>
        </row>
        <row r="620">
          <cell r="R620" t="str">
            <v>118A_fine_10</v>
          </cell>
          <cell r="S620">
            <v>0.97</v>
          </cell>
          <cell r="T620">
            <v>1</v>
          </cell>
        </row>
        <row r="621">
          <cell r="R621" t="str">
            <v>118A_medium_10</v>
          </cell>
          <cell r="S621">
            <v>0.97</v>
          </cell>
          <cell r="T621">
            <v>1</v>
          </cell>
        </row>
        <row r="622">
          <cell r="R622" t="str">
            <v>118A_coarse_10</v>
          </cell>
          <cell r="S622">
            <v>0.97</v>
          </cell>
          <cell r="T622">
            <v>1</v>
          </cell>
        </row>
        <row r="623">
          <cell r="R623" t="str">
            <v>12_medium_10</v>
          </cell>
          <cell r="S623">
            <v>1</v>
          </cell>
          <cell r="T623">
            <v>1</v>
          </cell>
        </row>
        <row r="624">
          <cell r="R624" t="str">
            <v>120A_fine_10</v>
          </cell>
          <cell r="S624">
            <v>0.92</v>
          </cell>
          <cell r="T624">
            <v>1</v>
          </cell>
        </row>
        <row r="625">
          <cell r="R625" t="str">
            <v>120A_medium_10</v>
          </cell>
          <cell r="S625">
            <v>0.92</v>
          </cell>
          <cell r="T625">
            <v>1</v>
          </cell>
        </row>
        <row r="626">
          <cell r="R626" t="str">
            <v>120A_coarse_10</v>
          </cell>
          <cell r="S626">
            <v>0.92</v>
          </cell>
          <cell r="T626">
            <v>1</v>
          </cell>
        </row>
        <row r="627">
          <cell r="R627" t="str">
            <v>120B_medium_10</v>
          </cell>
          <cell r="S627">
            <v>1</v>
          </cell>
          <cell r="T627">
            <v>1</v>
          </cell>
        </row>
        <row r="628">
          <cell r="R628" t="str">
            <v>120C_medium_10</v>
          </cell>
          <cell r="S628">
            <v>1</v>
          </cell>
          <cell r="T628">
            <v>1</v>
          </cell>
        </row>
        <row r="629">
          <cell r="R629" t="str">
            <v>121_fine_10</v>
          </cell>
          <cell r="S629">
            <v>0.95</v>
          </cell>
          <cell r="T629">
            <v>1</v>
          </cell>
        </row>
        <row r="630">
          <cell r="R630" t="str">
            <v>121_medium_10</v>
          </cell>
          <cell r="S630">
            <v>0.95</v>
          </cell>
          <cell r="T630">
            <v>1</v>
          </cell>
        </row>
        <row r="631">
          <cell r="R631" t="str">
            <v>122_fine_10</v>
          </cell>
          <cell r="S631">
            <v>0.95</v>
          </cell>
          <cell r="T631">
            <v>1</v>
          </cell>
        </row>
        <row r="632">
          <cell r="R632" t="str">
            <v>122_medium_10</v>
          </cell>
          <cell r="S632">
            <v>0.95</v>
          </cell>
          <cell r="T632">
            <v>1</v>
          </cell>
        </row>
        <row r="633">
          <cell r="R633" t="str">
            <v>123_fine_10</v>
          </cell>
          <cell r="S633">
            <v>0.91</v>
          </cell>
          <cell r="T633">
            <v>1</v>
          </cell>
        </row>
        <row r="634">
          <cell r="R634" t="str">
            <v>123_medium_10</v>
          </cell>
          <cell r="S634">
            <v>0.91</v>
          </cell>
          <cell r="T634">
            <v>1</v>
          </cell>
        </row>
        <row r="635">
          <cell r="R635" t="str">
            <v>124_fine_10</v>
          </cell>
          <cell r="S635">
            <v>0.9</v>
          </cell>
          <cell r="T635">
            <v>1</v>
          </cell>
        </row>
        <row r="636">
          <cell r="R636" t="str">
            <v>124_medium_10</v>
          </cell>
          <cell r="S636">
            <v>0.9</v>
          </cell>
          <cell r="T636">
            <v>1</v>
          </cell>
        </row>
        <row r="637">
          <cell r="R637" t="str">
            <v>124_coarse_10</v>
          </cell>
          <cell r="S637">
            <v>0.9</v>
          </cell>
          <cell r="T637">
            <v>1</v>
          </cell>
        </row>
        <row r="638">
          <cell r="R638" t="str">
            <v>125_medium_10</v>
          </cell>
          <cell r="S638">
            <v>1</v>
          </cell>
          <cell r="T638">
            <v>1</v>
          </cell>
        </row>
        <row r="639">
          <cell r="R639" t="str">
            <v>125_coarse_10</v>
          </cell>
          <cell r="S639">
            <v>1</v>
          </cell>
          <cell r="T639">
            <v>1</v>
          </cell>
        </row>
        <row r="640">
          <cell r="R640" t="str">
            <v>126_fine_10</v>
          </cell>
          <cell r="S640">
            <v>0.87</v>
          </cell>
          <cell r="T640">
            <v>1</v>
          </cell>
        </row>
        <row r="641">
          <cell r="R641" t="str">
            <v>126_medium_10</v>
          </cell>
          <cell r="S641">
            <v>0.87</v>
          </cell>
          <cell r="T641">
            <v>1</v>
          </cell>
        </row>
        <row r="642">
          <cell r="R642" t="str">
            <v>127_medium_10</v>
          </cell>
          <cell r="S642">
            <v>1</v>
          </cell>
          <cell r="T642">
            <v>1</v>
          </cell>
        </row>
        <row r="643">
          <cell r="R643" t="str">
            <v>127_coarse_10</v>
          </cell>
          <cell r="S643">
            <v>1</v>
          </cell>
          <cell r="T643">
            <v>1</v>
          </cell>
        </row>
        <row r="644">
          <cell r="R644" t="str">
            <v>128_fine_10</v>
          </cell>
          <cell r="S644">
            <v>0.93</v>
          </cell>
          <cell r="T644">
            <v>1</v>
          </cell>
        </row>
        <row r="645">
          <cell r="R645" t="str">
            <v>128_medium_10</v>
          </cell>
          <cell r="S645">
            <v>0.93</v>
          </cell>
          <cell r="T645">
            <v>1</v>
          </cell>
        </row>
        <row r="646">
          <cell r="R646" t="str">
            <v>128_coarse_10</v>
          </cell>
          <cell r="S646">
            <v>0.93</v>
          </cell>
          <cell r="T646">
            <v>1</v>
          </cell>
        </row>
        <row r="647">
          <cell r="R647" t="str">
            <v>129_medium_10</v>
          </cell>
          <cell r="S647">
            <v>1</v>
          </cell>
          <cell r="T647">
            <v>1</v>
          </cell>
        </row>
        <row r="648">
          <cell r="R648" t="str">
            <v>129_coarse_10</v>
          </cell>
          <cell r="S648">
            <v>1</v>
          </cell>
          <cell r="T648">
            <v>1</v>
          </cell>
        </row>
        <row r="649">
          <cell r="R649" t="str">
            <v>13_fine_10</v>
          </cell>
          <cell r="S649">
            <v>0.77</v>
          </cell>
          <cell r="T649">
            <v>0.73</v>
          </cell>
        </row>
        <row r="650">
          <cell r="R650" t="str">
            <v>13_medium_10</v>
          </cell>
          <cell r="S650">
            <v>0.77</v>
          </cell>
          <cell r="T650">
            <v>0.73</v>
          </cell>
        </row>
        <row r="651">
          <cell r="R651" t="str">
            <v>13_coarse_10</v>
          </cell>
          <cell r="S651">
            <v>0.77</v>
          </cell>
          <cell r="T651">
            <v>0.73</v>
          </cell>
        </row>
        <row r="652">
          <cell r="R652" t="str">
            <v>130A_medium_10</v>
          </cell>
          <cell r="S652">
            <v>1</v>
          </cell>
          <cell r="T652">
            <v>1</v>
          </cell>
        </row>
        <row r="653">
          <cell r="R653" t="str">
            <v>130B_medium_10</v>
          </cell>
          <cell r="S653">
            <v>1</v>
          </cell>
          <cell r="T653">
            <v>1</v>
          </cell>
        </row>
        <row r="654">
          <cell r="R654" t="str">
            <v>130B_coarse_10</v>
          </cell>
          <cell r="S654">
            <v>1</v>
          </cell>
          <cell r="T654">
            <v>1</v>
          </cell>
        </row>
        <row r="655">
          <cell r="R655" t="str">
            <v>131A_fine_10</v>
          </cell>
          <cell r="S655">
            <v>0.91</v>
          </cell>
          <cell r="T655">
            <v>1</v>
          </cell>
        </row>
        <row r="656">
          <cell r="R656" t="str">
            <v>131A_medium_10</v>
          </cell>
          <cell r="S656">
            <v>0.91</v>
          </cell>
          <cell r="T656">
            <v>1</v>
          </cell>
        </row>
        <row r="657">
          <cell r="R657" t="str">
            <v>131A_coarse_10</v>
          </cell>
          <cell r="S657">
            <v>0.91</v>
          </cell>
          <cell r="T657">
            <v>1</v>
          </cell>
        </row>
        <row r="658">
          <cell r="R658" t="str">
            <v>131B_fine_10</v>
          </cell>
          <cell r="S658">
            <v>0.99</v>
          </cell>
          <cell r="T658">
            <v>1</v>
          </cell>
        </row>
        <row r="659">
          <cell r="R659" t="str">
            <v>131B_medium_10</v>
          </cell>
          <cell r="S659">
            <v>0.99</v>
          </cell>
          <cell r="T659">
            <v>1</v>
          </cell>
        </row>
        <row r="660">
          <cell r="R660" t="str">
            <v>131C_fine_10</v>
          </cell>
          <cell r="S660">
            <v>0.98</v>
          </cell>
          <cell r="T660">
            <v>1</v>
          </cell>
        </row>
        <row r="661">
          <cell r="R661" t="str">
            <v>131C_medium_10</v>
          </cell>
          <cell r="S661">
            <v>0.98</v>
          </cell>
          <cell r="T661">
            <v>1</v>
          </cell>
        </row>
        <row r="662">
          <cell r="R662" t="str">
            <v>131C_coarse_10</v>
          </cell>
          <cell r="S662">
            <v>0.98</v>
          </cell>
          <cell r="T662">
            <v>1</v>
          </cell>
        </row>
        <row r="663">
          <cell r="R663" t="str">
            <v>131D_fine_10</v>
          </cell>
          <cell r="S663">
            <v>0.98</v>
          </cell>
          <cell r="T663">
            <v>1</v>
          </cell>
        </row>
        <row r="664">
          <cell r="R664" t="str">
            <v>131D_medium_10</v>
          </cell>
          <cell r="S664">
            <v>0.98</v>
          </cell>
          <cell r="T664">
            <v>1</v>
          </cell>
        </row>
        <row r="665">
          <cell r="R665" t="str">
            <v>133A_fine_10</v>
          </cell>
          <cell r="S665">
            <v>0.91</v>
          </cell>
          <cell r="T665">
            <v>1</v>
          </cell>
        </row>
        <row r="666">
          <cell r="R666" t="str">
            <v>133A_medium_10</v>
          </cell>
          <cell r="S666">
            <v>0.91</v>
          </cell>
          <cell r="T666">
            <v>1</v>
          </cell>
        </row>
        <row r="667">
          <cell r="R667" t="str">
            <v>133A_coarse_10</v>
          </cell>
          <cell r="S667">
            <v>0.91</v>
          </cell>
          <cell r="T667">
            <v>1</v>
          </cell>
        </row>
        <row r="668">
          <cell r="R668" t="str">
            <v>133B_fine_10</v>
          </cell>
          <cell r="S668">
            <v>1</v>
          </cell>
          <cell r="T668">
            <v>1</v>
          </cell>
        </row>
        <row r="669">
          <cell r="R669" t="str">
            <v>133B_medium_10</v>
          </cell>
          <cell r="S669">
            <v>1</v>
          </cell>
          <cell r="T669">
            <v>1</v>
          </cell>
        </row>
        <row r="670">
          <cell r="R670" t="str">
            <v>133B_coarse_10</v>
          </cell>
          <cell r="S670">
            <v>1</v>
          </cell>
          <cell r="T670">
            <v>1</v>
          </cell>
        </row>
        <row r="671">
          <cell r="R671" t="str">
            <v>134_fine_10</v>
          </cell>
          <cell r="S671">
            <v>0.88</v>
          </cell>
          <cell r="T671">
            <v>1</v>
          </cell>
        </row>
        <row r="672">
          <cell r="R672" t="str">
            <v>134_medium_10</v>
          </cell>
          <cell r="S672">
            <v>0.88</v>
          </cell>
          <cell r="T672">
            <v>1</v>
          </cell>
        </row>
        <row r="673">
          <cell r="R673" t="str">
            <v>134_coarse_10</v>
          </cell>
          <cell r="S673">
            <v>0.88</v>
          </cell>
          <cell r="T673">
            <v>1</v>
          </cell>
        </row>
        <row r="674">
          <cell r="R674" t="str">
            <v>135A_fine_10</v>
          </cell>
          <cell r="S674">
            <v>0.93</v>
          </cell>
          <cell r="T674">
            <v>0.99</v>
          </cell>
        </row>
        <row r="675">
          <cell r="R675" t="str">
            <v>135A_medium_10</v>
          </cell>
          <cell r="S675">
            <v>0.93</v>
          </cell>
          <cell r="T675">
            <v>0.99</v>
          </cell>
        </row>
        <row r="676">
          <cell r="R676" t="str">
            <v>135A_coarse_10</v>
          </cell>
          <cell r="S676">
            <v>0.93</v>
          </cell>
          <cell r="T676">
            <v>0.99</v>
          </cell>
        </row>
        <row r="677">
          <cell r="R677" t="str">
            <v>136_fine_10</v>
          </cell>
          <cell r="S677">
            <v>0.94</v>
          </cell>
          <cell r="T677">
            <v>1</v>
          </cell>
        </row>
        <row r="678">
          <cell r="R678" t="str">
            <v>136_medium_10</v>
          </cell>
          <cell r="S678">
            <v>0.94</v>
          </cell>
          <cell r="T678">
            <v>1</v>
          </cell>
        </row>
        <row r="679">
          <cell r="R679" t="str">
            <v>136_coarse_10</v>
          </cell>
          <cell r="S679">
            <v>0.94</v>
          </cell>
          <cell r="T679">
            <v>1</v>
          </cell>
        </row>
        <row r="680">
          <cell r="R680" t="str">
            <v>137_coarse_10</v>
          </cell>
          <cell r="S680">
            <v>0.93</v>
          </cell>
          <cell r="T680">
            <v>1</v>
          </cell>
        </row>
        <row r="681">
          <cell r="R681" t="str">
            <v>138_coarse_10</v>
          </cell>
          <cell r="S681">
            <v>0.96</v>
          </cell>
          <cell r="T681">
            <v>1</v>
          </cell>
        </row>
        <row r="682">
          <cell r="R682" t="str">
            <v>139_fine_10</v>
          </cell>
          <cell r="S682">
            <v>0.98</v>
          </cell>
          <cell r="T682">
            <v>1</v>
          </cell>
        </row>
        <row r="683">
          <cell r="R683" t="str">
            <v>139_medium_10</v>
          </cell>
          <cell r="S683">
            <v>0.98</v>
          </cell>
          <cell r="T683">
            <v>1</v>
          </cell>
        </row>
        <row r="684">
          <cell r="R684" t="str">
            <v>139_coarse_10</v>
          </cell>
          <cell r="S684">
            <v>0.98</v>
          </cell>
          <cell r="T684">
            <v>1</v>
          </cell>
        </row>
        <row r="685">
          <cell r="R685" t="str">
            <v>14_fine_10</v>
          </cell>
          <cell r="S685">
            <v>0.78</v>
          </cell>
          <cell r="T685">
            <v>0.99</v>
          </cell>
        </row>
        <row r="686">
          <cell r="R686" t="str">
            <v>14_medium_10</v>
          </cell>
          <cell r="S686">
            <v>0.78</v>
          </cell>
          <cell r="T686">
            <v>0.99</v>
          </cell>
        </row>
        <row r="687">
          <cell r="R687" t="str">
            <v>14_coarse_10</v>
          </cell>
          <cell r="S687">
            <v>0.78</v>
          </cell>
          <cell r="T687">
            <v>0.99</v>
          </cell>
        </row>
        <row r="688">
          <cell r="R688" t="str">
            <v>140_medium_10</v>
          </cell>
          <cell r="S688">
            <v>0.93</v>
          </cell>
          <cell r="T688">
            <v>1</v>
          </cell>
        </row>
        <row r="689">
          <cell r="R689" t="str">
            <v>140_coarse_10</v>
          </cell>
          <cell r="S689">
            <v>0.93</v>
          </cell>
          <cell r="T689">
            <v>1</v>
          </cell>
        </row>
        <row r="690">
          <cell r="R690" t="str">
            <v>141_medium_10</v>
          </cell>
          <cell r="S690">
            <v>0.93</v>
          </cell>
          <cell r="T690">
            <v>1</v>
          </cell>
        </row>
        <row r="691">
          <cell r="R691" t="str">
            <v>141_coarse_10</v>
          </cell>
          <cell r="S691">
            <v>0.93</v>
          </cell>
          <cell r="T691">
            <v>1</v>
          </cell>
        </row>
        <row r="692">
          <cell r="R692" t="str">
            <v>142_fine_10</v>
          </cell>
          <cell r="S692">
            <v>0.88</v>
          </cell>
          <cell r="T692">
            <v>1</v>
          </cell>
        </row>
        <row r="693">
          <cell r="R693" t="str">
            <v>142_medium_10</v>
          </cell>
          <cell r="S693">
            <v>0.88</v>
          </cell>
          <cell r="T693">
            <v>1</v>
          </cell>
        </row>
        <row r="694">
          <cell r="R694" t="str">
            <v>142_coarse_10</v>
          </cell>
          <cell r="S694">
            <v>0.88</v>
          </cell>
          <cell r="T694">
            <v>1</v>
          </cell>
        </row>
        <row r="695">
          <cell r="R695" t="str">
            <v>143_medium_10</v>
          </cell>
          <cell r="S695">
            <v>1</v>
          </cell>
          <cell r="T695">
            <v>1</v>
          </cell>
        </row>
        <row r="696">
          <cell r="R696" t="str">
            <v>143_coarse_10</v>
          </cell>
          <cell r="S696">
            <v>1</v>
          </cell>
          <cell r="T696">
            <v>1</v>
          </cell>
        </row>
        <row r="697">
          <cell r="R697" t="str">
            <v>144A_fine_10</v>
          </cell>
          <cell r="S697">
            <v>0.82</v>
          </cell>
          <cell r="T697">
            <v>1</v>
          </cell>
        </row>
        <row r="698">
          <cell r="R698" t="str">
            <v>144A_medium_10</v>
          </cell>
          <cell r="S698">
            <v>0.82</v>
          </cell>
          <cell r="T698">
            <v>1</v>
          </cell>
        </row>
        <row r="699">
          <cell r="R699" t="str">
            <v>144A_coarse_10</v>
          </cell>
          <cell r="S699">
            <v>0.82</v>
          </cell>
          <cell r="T699">
            <v>1</v>
          </cell>
        </row>
        <row r="700">
          <cell r="R700" t="str">
            <v>144B_medium_10</v>
          </cell>
          <cell r="S700">
            <v>1</v>
          </cell>
          <cell r="T700">
            <v>1</v>
          </cell>
        </row>
        <row r="701">
          <cell r="R701" t="str">
            <v>144B_coarse_10</v>
          </cell>
          <cell r="S701">
            <v>1</v>
          </cell>
          <cell r="T701">
            <v>1</v>
          </cell>
        </row>
        <row r="702">
          <cell r="R702" t="str">
            <v>145_medium_10</v>
          </cell>
          <cell r="S702">
            <v>0.88</v>
          </cell>
          <cell r="T702">
            <v>1</v>
          </cell>
        </row>
        <row r="703">
          <cell r="R703" t="str">
            <v>145_coarse_10</v>
          </cell>
          <cell r="S703">
            <v>0.88</v>
          </cell>
          <cell r="T703">
            <v>1</v>
          </cell>
        </row>
        <row r="704">
          <cell r="R704" t="str">
            <v>146_medium_10</v>
          </cell>
          <cell r="S704">
            <v>0.96</v>
          </cell>
          <cell r="T704">
            <v>1</v>
          </cell>
        </row>
        <row r="705">
          <cell r="R705" t="str">
            <v>147_fine_10</v>
          </cell>
          <cell r="S705">
            <v>0.89</v>
          </cell>
          <cell r="T705">
            <v>1</v>
          </cell>
        </row>
        <row r="706">
          <cell r="R706" t="str">
            <v>147_medium_10</v>
          </cell>
          <cell r="S706">
            <v>0.89</v>
          </cell>
          <cell r="T706">
            <v>1</v>
          </cell>
        </row>
        <row r="707">
          <cell r="R707" t="str">
            <v>147_coarse_10</v>
          </cell>
          <cell r="S707">
            <v>0.89</v>
          </cell>
          <cell r="T707">
            <v>1</v>
          </cell>
        </row>
        <row r="708">
          <cell r="R708" t="str">
            <v>148_fine_10</v>
          </cell>
          <cell r="S708">
            <v>0.93</v>
          </cell>
          <cell r="T708">
            <v>1</v>
          </cell>
        </row>
        <row r="709">
          <cell r="R709" t="str">
            <v>148_medium_10</v>
          </cell>
          <cell r="S709">
            <v>0.93</v>
          </cell>
          <cell r="T709">
            <v>1</v>
          </cell>
        </row>
        <row r="710">
          <cell r="R710" t="str">
            <v>148_coarse_10</v>
          </cell>
          <cell r="S710">
            <v>0.93</v>
          </cell>
          <cell r="T710">
            <v>1</v>
          </cell>
        </row>
        <row r="711">
          <cell r="R711" t="str">
            <v>149A_medium_10</v>
          </cell>
          <cell r="S711">
            <v>0.85</v>
          </cell>
          <cell r="T711">
            <v>1</v>
          </cell>
        </row>
        <row r="712">
          <cell r="R712" t="str">
            <v>149A_coarse_10</v>
          </cell>
          <cell r="S712">
            <v>0.85</v>
          </cell>
          <cell r="T712">
            <v>1</v>
          </cell>
        </row>
        <row r="713">
          <cell r="R713" t="str">
            <v>15_fine_10</v>
          </cell>
          <cell r="S713">
            <v>0.61</v>
          </cell>
          <cell r="T713">
            <v>0.94</v>
          </cell>
        </row>
        <row r="714">
          <cell r="R714" t="str">
            <v>15_medium_10</v>
          </cell>
          <cell r="S714">
            <v>0.61</v>
          </cell>
          <cell r="T714">
            <v>0.94</v>
          </cell>
        </row>
        <row r="715">
          <cell r="R715" t="str">
            <v>15_coarse_10</v>
          </cell>
          <cell r="S715">
            <v>0.61</v>
          </cell>
          <cell r="T715">
            <v>0.94</v>
          </cell>
        </row>
        <row r="716">
          <cell r="R716" t="str">
            <v>150A_fine_10</v>
          </cell>
          <cell r="S716">
            <v>0.98</v>
          </cell>
          <cell r="T716">
            <v>1</v>
          </cell>
        </row>
        <row r="717">
          <cell r="R717" t="str">
            <v>150A_medium_10</v>
          </cell>
          <cell r="S717">
            <v>0.98</v>
          </cell>
          <cell r="T717">
            <v>1</v>
          </cell>
        </row>
        <row r="718">
          <cell r="R718" t="str">
            <v>150A_coarse_10</v>
          </cell>
          <cell r="S718">
            <v>0.98</v>
          </cell>
          <cell r="T718">
            <v>1</v>
          </cell>
        </row>
        <row r="719">
          <cell r="R719" t="str">
            <v>150B_fine_10</v>
          </cell>
          <cell r="S719">
            <v>0.66</v>
          </cell>
          <cell r="T719">
            <v>0.99</v>
          </cell>
        </row>
        <row r="720">
          <cell r="R720" t="str">
            <v>150B_medium_10</v>
          </cell>
          <cell r="S720">
            <v>0.66</v>
          </cell>
          <cell r="T720">
            <v>0.99</v>
          </cell>
        </row>
        <row r="721">
          <cell r="R721" t="str">
            <v>152B_medium_10</v>
          </cell>
          <cell r="S721">
            <v>1</v>
          </cell>
          <cell r="T721">
            <v>1</v>
          </cell>
        </row>
        <row r="722">
          <cell r="R722" t="str">
            <v>153A_medium_10</v>
          </cell>
          <cell r="S722">
            <v>0.84</v>
          </cell>
          <cell r="T722">
            <v>1</v>
          </cell>
        </row>
        <row r="723">
          <cell r="R723" t="str">
            <v>153A_coarse_10</v>
          </cell>
          <cell r="S723">
            <v>0.84</v>
          </cell>
          <cell r="T723">
            <v>1</v>
          </cell>
        </row>
        <row r="724">
          <cell r="R724" t="str">
            <v>153B_medium_10</v>
          </cell>
          <cell r="S724">
            <v>0.94</v>
          </cell>
          <cell r="T724">
            <v>1</v>
          </cell>
        </row>
        <row r="725">
          <cell r="R725" t="str">
            <v>153B_coarse_10</v>
          </cell>
          <cell r="S725">
            <v>0.94</v>
          </cell>
          <cell r="T725">
            <v>1</v>
          </cell>
        </row>
        <row r="726">
          <cell r="R726" t="str">
            <v>153C_medium_10</v>
          </cell>
          <cell r="S726">
            <v>0.92</v>
          </cell>
          <cell r="T726">
            <v>1</v>
          </cell>
        </row>
        <row r="727">
          <cell r="R727" t="str">
            <v>153C_coarse_10</v>
          </cell>
          <cell r="S727">
            <v>0.92</v>
          </cell>
          <cell r="T727">
            <v>1</v>
          </cell>
        </row>
        <row r="728">
          <cell r="R728" t="str">
            <v>153D_medium_10</v>
          </cell>
          <cell r="S728">
            <v>0.9</v>
          </cell>
          <cell r="T728">
            <v>1</v>
          </cell>
        </row>
        <row r="729">
          <cell r="R729" t="str">
            <v>153D_coarse_10</v>
          </cell>
          <cell r="S729">
            <v>0.9</v>
          </cell>
          <cell r="T729">
            <v>1</v>
          </cell>
        </row>
        <row r="730">
          <cell r="R730" t="str">
            <v>154_coarse_10</v>
          </cell>
          <cell r="S730">
            <v>0.74</v>
          </cell>
          <cell r="T730">
            <v>1</v>
          </cell>
        </row>
        <row r="731">
          <cell r="R731" t="str">
            <v>155_coarse_10</v>
          </cell>
          <cell r="S731">
            <v>0.78</v>
          </cell>
          <cell r="T731">
            <v>1</v>
          </cell>
        </row>
        <row r="732">
          <cell r="R732" t="str">
            <v>156A_medium_10</v>
          </cell>
          <cell r="S732">
            <v>0.77</v>
          </cell>
          <cell r="T732">
            <v>1</v>
          </cell>
        </row>
        <row r="733">
          <cell r="R733" t="str">
            <v>156A_coarse_10</v>
          </cell>
          <cell r="S733">
            <v>0.77</v>
          </cell>
          <cell r="T733">
            <v>1</v>
          </cell>
        </row>
        <row r="734">
          <cell r="R734" t="str">
            <v>16_fine_10</v>
          </cell>
          <cell r="S734">
            <v>0.94</v>
          </cell>
          <cell r="T734">
            <v>1</v>
          </cell>
        </row>
        <row r="735">
          <cell r="R735" t="str">
            <v>16_medium_10</v>
          </cell>
          <cell r="S735">
            <v>0.94</v>
          </cell>
          <cell r="T735">
            <v>1</v>
          </cell>
        </row>
        <row r="736">
          <cell r="R736" t="str">
            <v>17_fine_10</v>
          </cell>
          <cell r="S736">
            <v>0.6</v>
          </cell>
          <cell r="T736">
            <v>0.97</v>
          </cell>
        </row>
        <row r="737">
          <cell r="R737" t="str">
            <v>17_medium_10</v>
          </cell>
          <cell r="S737">
            <v>0.6</v>
          </cell>
          <cell r="T737">
            <v>0.97</v>
          </cell>
        </row>
        <row r="738">
          <cell r="R738" t="str">
            <v>17_coarse_10</v>
          </cell>
          <cell r="S738">
            <v>0.6</v>
          </cell>
          <cell r="T738">
            <v>0.97</v>
          </cell>
        </row>
        <row r="739">
          <cell r="R739" t="str">
            <v>19_coarse_10</v>
          </cell>
          <cell r="S739">
            <v>1</v>
          </cell>
          <cell r="T739">
            <v>1</v>
          </cell>
        </row>
        <row r="740">
          <cell r="R740" t="str">
            <v>2_fine_10</v>
          </cell>
          <cell r="S740">
            <v>0.94</v>
          </cell>
          <cell r="T740">
            <v>1</v>
          </cell>
        </row>
        <row r="741">
          <cell r="R741" t="str">
            <v>2_medium_10</v>
          </cell>
          <cell r="S741">
            <v>0.94</v>
          </cell>
          <cell r="T741">
            <v>1</v>
          </cell>
        </row>
        <row r="742">
          <cell r="R742" t="str">
            <v>2_coarse_10</v>
          </cell>
          <cell r="S742">
            <v>0.94</v>
          </cell>
          <cell r="T742">
            <v>1</v>
          </cell>
        </row>
        <row r="743">
          <cell r="R743" t="str">
            <v>21_fine_10</v>
          </cell>
          <cell r="S743">
            <v>0.57999999999999996</v>
          </cell>
          <cell r="T743">
            <v>0.94</v>
          </cell>
        </row>
        <row r="744">
          <cell r="R744" t="str">
            <v>21_medium_10</v>
          </cell>
          <cell r="S744">
            <v>0.57999999999999996</v>
          </cell>
          <cell r="T744">
            <v>0.94</v>
          </cell>
        </row>
        <row r="745">
          <cell r="R745" t="str">
            <v>21_coarse_10</v>
          </cell>
          <cell r="S745">
            <v>0.57999999999999996</v>
          </cell>
          <cell r="T745">
            <v>0.94</v>
          </cell>
        </row>
        <row r="746">
          <cell r="R746" t="str">
            <v>23_fine_10</v>
          </cell>
          <cell r="S746">
            <v>1</v>
          </cell>
          <cell r="T746">
            <v>1</v>
          </cell>
        </row>
        <row r="747">
          <cell r="R747" t="str">
            <v>23_medium_10</v>
          </cell>
          <cell r="S747">
            <v>1</v>
          </cell>
          <cell r="T747">
            <v>1</v>
          </cell>
        </row>
        <row r="748">
          <cell r="R748" t="str">
            <v>23_coarse_10</v>
          </cell>
          <cell r="S748">
            <v>1</v>
          </cell>
          <cell r="T748">
            <v>1</v>
          </cell>
        </row>
        <row r="749">
          <cell r="R749" t="str">
            <v>24_fine_10</v>
          </cell>
          <cell r="S749">
            <v>1</v>
          </cell>
          <cell r="T749">
            <v>1</v>
          </cell>
        </row>
        <row r="750">
          <cell r="R750" t="str">
            <v>24_medium_10</v>
          </cell>
          <cell r="S750">
            <v>1</v>
          </cell>
          <cell r="T750">
            <v>1</v>
          </cell>
        </row>
        <row r="751">
          <cell r="R751" t="str">
            <v>24_coarse_10</v>
          </cell>
          <cell r="S751">
            <v>1</v>
          </cell>
          <cell r="T751">
            <v>1</v>
          </cell>
        </row>
        <row r="752">
          <cell r="R752" t="str">
            <v>25_medium_10</v>
          </cell>
          <cell r="S752">
            <v>1</v>
          </cell>
          <cell r="T752">
            <v>1</v>
          </cell>
        </row>
        <row r="753">
          <cell r="R753" t="str">
            <v>26_fine_10</v>
          </cell>
          <cell r="S753">
            <v>1</v>
          </cell>
          <cell r="T753">
            <v>1</v>
          </cell>
        </row>
        <row r="754">
          <cell r="R754" t="str">
            <v>26_coarse_10</v>
          </cell>
          <cell r="S754">
            <v>1</v>
          </cell>
          <cell r="T754">
            <v>1</v>
          </cell>
        </row>
        <row r="755">
          <cell r="R755" t="str">
            <v>27_fine_10</v>
          </cell>
          <cell r="S755">
            <v>1</v>
          </cell>
          <cell r="T755">
            <v>1</v>
          </cell>
        </row>
        <row r="756">
          <cell r="R756" t="str">
            <v>27_medium_10</v>
          </cell>
          <cell r="S756">
            <v>1</v>
          </cell>
          <cell r="T756">
            <v>1</v>
          </cell>
        </row>
        <row r="757">
          <cell r="R757" t="str">
            <v>27_coarse_10</v>
          </cell>
          <cell r="S757">
            <v>1</v>
          </cell>
          <cell r="T757">
            <v>1</v>
          </cell>
        </row>
        <row r="758">
          <cell r="R758" t="str">
            <v>28A_fine_10</v>
          </cell>
          <cell r="S758">
            <v>0.5</v>
          </cell>
          <cell r="T758">
            <v>0.97</v>
          </cell>
        </row>
        <row r="759">
          <cell r="R759" t="str">
            <v>28A_medium_10</v>
          </cell>
          <cell r="S759">
            <v>0.5</v>
          </cell>
          <cell r="T759">
            <v>0.97</v>
          </cell>
        </row>
        <row r="760">
          <cell r="R760" t="str">
            <v>28A_coarse_10</v>
          </cell>
          <cell r="S760">
            <v>0.5</v>
          </cell>
          <cell r="T760">
            <v>0.97</v>
          </cell>
        </row>
        <row r="761">
          <cell r="R761" t="str">
            <v>28B_medium_10</v>
          </cell>
          <cell r="S761">
            <v>1</v>
          </cell>
          <cell r="T761">
            <v>1</v>
          </cell>
        </row>
        <row r="762">
          <cell r="R762" t="str">
            <v>28B_coarse_10</v>
          </cell>
          <cell r="S762">
            <v>1</v>
          </cell>
          <cell r="T762">
            <v>1</v>
          </cell>
        </row>
        <row r="763">
          <cell r="R763" t="str">
            <v>29_medium_10</v>
          </cell>
          <cell r="S763">
            <v>1</v>
          </cell>
          <cell r="T763">
            <v>1</v>
          </cell>
        </row>
        <row r="764">
          <cell r="R764" t="str">
            <v>29_coarse_10</v>
          </cell>
          <cell r="S764">
            <v>1</v>
          </cell>
          <cell r="T764">
            <v>1</v>
          </cell>
        </row>
        <row r="765">
          <cell r="R765" t="str">
            <v>30_fine_10</v>
          </cell>
          <cell r="S765">
            <v>1</v>
          </cell>
          <cell r="T765">
            <v>1</v>
          </cell>
        </row>
        <row r="766">
          <cell r="R766" t="str">
            <v>30_medium_10</v>
          </cell>
          <cell r="S766">
            <v>1</v>
          </cell>
          <cell r="T766">
            <v>1</v>
          </cell>
        </row>
        <row r="767">
          <cell r="R767" t="str">
            <v>30_coarse_10</v>
          </cell>
          <cell r="S767">
            <v>1</v>
          </cell>
          <cell r="T767">
            <v>1</v>
          </cell>
        </row>
        <row r="768">
          <cell r="R768" t="str">
            <v>31_fine_10</v>
          </cell>
          <cell r="S768">
            <v>1</v>
          </cell>
          <cell r="T768">
            <v>1</v>
          </cell>
        </row>
        <row r="769">
          <cell r="R769" t="str">
            <v>31_medium_10</v>
          </cell>
          <cell r="S769">
            <v>1</v>
          </cell>
          <cell r="T769">
            <v>1</v>
          </cell>
        </row>
        <row r="770">
          <cell r="R770" t="str">
            <v>31_coarse_10</v>
          </cell>
          <cell r="S770">
            <v>1</v>
          </cell>
          <cell r="T770">
            <v>1</v>
          </cell>
        </row>
        <row r="771">
          <cell r="R771" t="str">
            <v>32_fine_10</v>
          </cell>
          <cell r="S771">
            <v>0.5</v>
          </cell>
          <cell r="T771">
            <v>0.87</v>
          </cell>
        </row>
        <row r="772">
          <cell r="R772" t="str">
            <v>32_medium_10</v>
          </cell>
          <cell r="S772">
            <v>0.5</v>
          </cell>
          <cell r="T772">
            <v>0.87</v>
          </cell>
        </row>
        <row r="773">
          <cell r="R773" t="str">
            <v>32_coarse_10</v>
          </cell>
          <cell r="S773">
            <v>0.5</v>
          </cell>
          <cell r="T773">
            <v>0.87</v>
          </cell>
        </row>
        <row r="774">
          <cell r="R774" t="str">
            <v>34A_fine_10</v>
          </cell>
          <cell r="S774">
            <v>1</v>
          </cell>
          <cell r="T774">
            <v>1</v>
          </cell>
        </row>
        <row r="775">
          <cell r="R775" t="str">
            <v>34A_medium_10</v>
          </cell>
          <cell r="S775">
            <v>1</v>
          </cell>
          <cell r="T775">
            <v>1</v>
          </cell>
        </row>
        <row r="776">
          <cell r="R776" t="str">
            <v>34A_coarse_10</v>
          </cell>
          <cell r="S776">
            <v>1</v>
          </cell>
          <cell r="T776">
            <v>1</v>
          </cell>
        </row>
        <row r="777">
          <cell r="R777" t="str">
            <v>34B_fine_10</v>
          </cell>
          <cell r="S777">
            <v>0.5</v>
          </cell>
          <cell r="T777">
            <v>0.93</v>
          </cell>
        </row>
        <row r="778">
          <cell r="R778" t="str">
            <v>34B_medium_10</v>
          </cell>
          <cell r="S778">
            <v>0.5</v>
          </cell>
          <cell r="T778">
            <v>0.93</v>
          </cell>
        </row>
        <row r="779">
          <cell r="R779" t="str">
            <v>34B_coarse_10</v>
          </cell>
          <cell r="S779">
            <v>0.5</v>
          </cell>
          <cell r="T779">
            <v>0.93</v>
          </cell>
        </row>
        <row r="780">
          <cell r="R780" t="str">
            <v>35_fine_10</v>
          </cell>
          <cell r="S780">
            <v>1</v>
          </cell>
          <cell r="T780">
            <v>1</v>
          </cell>
        </row>
        <row r="781">
          <cell r="R781" t="str">
            <v>35_medium_10</v>
          </cell>
          <cell r="S781">
            <v>1</v>
          </cell>
          <cell r="T781">
            <v>1</v>
          </cell>
        </row>
        <row r="782">
          <cell r="R782" t="str">
            <v>35_coarse_10</v>
          </cell>
          <cell r="S782">
            <v>1</v>
          </cell>
          <cell r="T782">
            <v>1</v>
          </cell>
        </row>
        <row r="783">
          <cell r="R783" t="str">
            <v>36_fine_10</v>
          </cell>
          <cell r="S783">
            <v>0.76</v>
          </cell>
          <cell r="T783">
            <v>0.98</v>
          </cell>
        </row>
        <row r="784">
          <cell r="R784" t="str">
            <v>36_medium_10</v>
          </cell>
          <cell r="S784">
            <v>0.76</v>
          </cell>
          <cell r="T784">
            <v>0.98</v>
          </cell>
        </row>
        <row r="785">
          <cell r="R785" t="str">
            <v>36_coarse_10</v>
          </cell>
          <cell r="S785">
            <v>0.76</v>
          </cell>
          <cell r="T785">
            <v>0.98</v>
          </cell>
        </row>
        <row r="786">
          <cell r="R786" t="str">
            <v>40_fine_10</v>
          </cell>
          <cell r="S786">
            <v>1</v>
          </cell>
          <cell r="T786">
            <v>1</v>
          </cell>
        </row>
        <row r="787">
          <cell r="R787" t="str">
            <v>40_medium_10</v>
          </cell>
          <cell r="S787">
            <v>1</v>
          </cell>
          <cell r="T787">
            <v>1</v>
          </cell>
        </row>
        <row r="788">
          <cell r="R788" t="str">
            <v>40_coarse_10</v>
          </cell>
          <cell r="S788">
            <v>1</v>
          </cell>
          <cell r="T788">
            <v>1</v>
          </cell>
        </row>
        <row r="789">
          <cell r="R789" t="str">
            <v>41_fine_10</v>
          </cell>
          <cell r="S789">
            <v>1</v>
          </cell>
          <cell r="T789">
            <v>1</v>
          </cell>
        </row>
        <row r="790">
          <cell r="R790" t="str">
            <v>41_medium_10</v>
          </cell>
          <cell r="S790">
            <v>1</v>
          </cell>
          <cell r="T790">
            <v>1</v>
          </cell>
        </row>
        <row r="791">
          <cell r="R791" t="str">
            <v>41_coarse_10</v>
          </cell>
          <cell r="S791">
            <v>1</v>
          </cell>
          <cell r="T791">
            <v>1</v>
          </cell>
        </row>
        <row r="792">
          <cell r="R792" t="str">
            <v>42_fine_10</v>
          </cell>
          <cell r="S792">
            <v>0.5</v>
          </cell>
          <cell r="T792">
            <v>0.99</v>
          </cell>
        </row>
        <row r="793">
          <cell r="R793" t="str">
            <v>42_medium_10</v>
          </cell>
          <cell r="S793">
            <v>0.5</v>
          </cell>
          <cell r="T793">
            <v>0.99</v>
          </cell>
        </row>
        <row r="794">
          <cell r="R794" t="str">
            <v>42_coarse_10</v>
          </cell>
          <cell r="S794">
            <v>0.5</v>
          </cell>
          <cell r="T794">
            <v>0.99</v>
          </cell>
        </row>
        <row r="795">
          <cell r="R795" t="str">
            <v>43A_medium_10</v>
          </cell>
          <cell r="S795">
            <v>1</v>
          </cell>
          <cell r="T795">
            <v>1</v>
          </cell>
        </row>
        <row r="796">
          <cell r="R796" t="str">
            <v>43B_fine_10</v>
          </cell>
          <cell r="S796">
            <v>1</v>
          </cell>
          <cell r="T796">
            <v>1</v>
          </cell>
        </row>
        <row r="797">
          <cell r="R797" t="str">
            <v>43B_medium_10</v>
          </cell>
          <cell r="S797">
            <v>1</v>
          </cell>
          <cell r="T797">
            <v>1</v>
          </cell>
        </row>
        <row r="798">
          <cell r="R798" t="str">
            <v>43B_coarse_10</v>
          </cell>
          <cell r="S798">
            <v>1</v>
          </cell>
          <cell r="T798">
            <v>1</v>
          </cell>
        </row>
        <row r="799">
          <cell r="R799" t="str">
            <v>44_fine_10</v>
          </cell>
          <cell r="S799">
            <v>0.83</v>
          </cell>
          <cell r="T799">
            <v>0.95</v>
          </cell>
        </row>
        <row r="800">
          <cell r="R800" t="str">
            <v>44_medium_10</v>
          </cell>
          <cell r="S800">
            <v>0.83</v>
          </cell>
          <cell r="T800">
            <v>0.95</v>
          </cell>
        </row>
        <row r="801">
          <cell r="R801" t="str">
            <v>44_coarse_10</v>
          </cell>
          <cell r="S801">
            <v>0.83</v>
          </cell>
          <cell r="T801">
            <v>0.95</v>
          </cell>
        </row>
        <row r="802">
          <cell r="R802" t="str">
            <v>46_fine_10</v>
          </cell>
          <cell r="S802">
            <v>0.78</v>
          </cell>
          <cell r="T802">
            <v>0.97</v>
          </cell>
        </row>
        <row r="803">
          <cell r="R803" t="str">
            <v>46_medium_10</v>
          </cell>
          <cell r="S803">
            <v>0.78</v>
          </cell>
          <cell r="T803">
            <v>0.97</v>
          </cell>
        </row>
        <row r="804">
          <cell r="R804" t="str">
            <v>47_fine_10</v>
          </cell>
          <cell r="S804">
            <v>1</v>
          </cell>
          <cell r="T804">
            <v>1</v>
          </cell>
        </row>
        <row r="805">
          <cell r="R805" t="str">
            <v>47_medium_10</v>
          </cell>
          <cell r="S805">
            <v>1</v>
          </cell>
          <cell r="T805">
            <v>1</v>
          </cell>
        </row>
        <row r="806">
          <cell r="R806" t="str">
            <v>47_coarse_10</v>
          </cell>
          <cell r="S806">
            <v>1</v>
          </cell>
          <cell r="T806">
            <v>1</v>
          </cell>
        </row>
        <row r="807">
          <cell r="R807" t="str">
            <v>48A_fine_10</v>
          </cell>
          <cell r="S807">
            <v>1</v>
          </cell>
          <cell r="T807">
            <v>1</v>
          </cell>
        </row>
        <row r="808">
          <cell r="R808" t="str">
            <v>48A_medium_10</v>
          </cell>
          <cell r="S808">
            <v>1</v>
          </cell>
          <cell r="T808">
            <v>1</v>
          </cell>
        </row>
        <row r="809">
          <cell r="R809" t="str">
            <v>48A_coarse_10</v>
          </cell>
          <cell r="S809">
            <v>1</v>
          </cell>
          <cell r="T809">
            <v>1</v>
          </cell>
        </row>
        <row r="810">
          <cell r="R810" t="str">
            <v>48B_fine_10</v>
          </cell>
          <cell r="S810">
            <v>1</v>
          </cell>
          <cell r="T810">
            <v>1</v>
          </cell>
        </row>
        <row r="811">
          <cell r="R811" t="str">
            <v>48B_medium_10</v>
          </cell>
          <cell r="S811">
            <v>1</v>
          </cell>
          <cell r="T811">
            <v>1</v>
          </cell>
        </row>
        <row r="812">
          <cell r="R812" t="str">
            <v>48B_coarse_10</v>
          </cell>
          <cell r="S812">
            <v>1</v>
          </cell>
          <cell r="T812">
            <v>1</v>
          </cell>
        </row>
        <row r="813">
          <cell r="R813" t="str">
            <v>49_fine_10</v>
          </cell>
          <cell r="S813">
            <v>1</v>
          </cell>
          <cell r="T813">
            <v>1</v>
          </cell>
        </row>
        <row r="814">
          <cell r="R814" t="str">
            <v>49_medium_10</v>
          </cell>
          <cell r="S814">
            <v>1</v>
          </cell>
          <cell r="T814">
            <v>1</v>
          </cell>
        </row>
        <row r="815">
          <cell r="R815" t="str">
            <v>49_coarse_10</v>
          </cell>
          <cell r="S815">
            <v>1</v>
          </cell>
          <cell r="T815">
            <v>1</v>
          </cell>
        </row>
        <row r="816">
          <cell r="R816" t="str">
            <v>5_fine_10</v>
          </cell>
          <cell r="S816">
            <v>1</v>
          </cell>
          <cell r="T816">
            <v>1</v>
          </cell>
        </row>
        <row r="817">
          <cell r="R817" t="str">
            <v>5_medium_10</v>
          </cell>
          <cell r="S817">
            <v>1</v>
          </cell>
          <cell r="T817">
            <v>1</v>
          </cell>
        </row>
        <row r="818">
          <cell r="R818" t="str">
            <v>51_fine_10</v>
          </cell>
          <cell r="S818">
            <v>1</v>
          </cell>
          <cell r="T818">
            <v>0.87</v>
          </cell>
        </row>
        <row r="819">
          <cell r="R819" t="str">
            <v>51_medium_10</v>
          </cell>
          <cell r="S819">
            <v>1</v>
          </cell>
          <cell r="T819">
            <v>0.87</v>
          </cell>
        </row>
        <row r="820">
          <cell r="R820" t="str">
            <v>51_coarse_10</v>
          </cell>
          <cell r="S820">
            <v>1</v>
          </cell>
          <cell r="T820">
            <v>0.87</v>
          </cell>
        </row>
        <row r="821">
          <cell r="R821" t="str">
            <v>52_fine_10</v>
          </cell>
          <cell r="S821">
            <v>0.91</v>
          </cell>
          <cell r="T821">
            <v>0.97</v>
          </cell>
        </row>
        <row r="822">
          <cell r="R822" t="str">
            <v>52_medium_10</v>
          </cell>
          <cell r="S822">
            <v>0.91</v>
          </cell>
          <cell r="T822">
            <v>0.97</v>
          </cell>
        </row>
        <row r="823">
          <cell r="R823" t="str">
            <v>52_coarse_10</v>
          </cell>
          <cell r="S823">
            <v>0.91</v>
          </cell>
          <cell r="T823">
            <v>0.97</v>
          </cell>
        </row>
        <row r="824">
          <cell r="R824" t="str">
            <v>53A_fine_10</v>
          </cell>
          <cell r="S824">
            <v>0.9</v>
          </cell>
          <cell r="T824">
            <v>1</v>
          </cell>
        </row>
        <row r="825">
          <cell r="R825" t="str">
            <v>53A_medium_10</v>
          </cell>
          <cell r="S825">
            <v>0.9</v>
          </cell>
          <cell r="T825">
            <v>1</v>
          </cell>
        </row>
        <row r="826">
          <cell r="R826" t="str">
            <v>53A_coarse_10</v>
          </cell>
          <cell r="S826">
            <v>0.9</v>
          </cell>
          <cell r="T826">
            <v>1</v>
          </cell>
        </row>
        <row r="827">
          <cell r="R827" t="str">
            <v>53B_fine_10</v>
          </cell>
          <cell r="S827">
            <v>0.86</v>
          </cell>
          <cell r="T827">
            <v>1</v>
          </cell>
        </row>
        <row r="828">
          <cell r="R828" t="str">
            <v>53B_medium_10</v>
          </cell>
          <cell r="S828">
            <v>0.86</v>
          </cell>
          <cell r="T828">
            <v>1</v>
          </cell>
        </row>
        <row r="829">
          <cell r="R829" t="str">
            <v>53B_coarse_10</v>
          </cell>
          <cell r="S829">
            <v>0.86</v>
          </cell>
          <cell r="T829">
            <v>1</v>
          </cell>
        </row>
        <row r="830">
          <cell r="R830" t="str">
            <v>53C_medium_10</v>
          </cell>
          <cell r="S830">
            <v>0.93</v>
          </cell>
          <cell r="T830">
            <v>1</v>
          </cell>
        </row>
        <row r="831">
          <cell r="R831" t="str">
            <v>54_fine_10</v>
          </cell>
          <cell r="S831">
            <v>0.86</v>
          </cell>
          <cell r="T831">
            <v>1</v>
          </cell>
        </row>
        <row r="832">
          <cell r="R832" t="str">
            <v>54_medium_10</v>
          </cell>
          <cell r="S832">
            <v>0.86</v>
          </cell>
          <cell r="T832">
            <v>1</v>
          </cell>
        </row>
        <row r="833">
          <cell r="R833" t="str">
            <v>54_coarse_10</v>
          </cell>
          <cell r="S833">
            <v>0.86</v>
          </cell>
          <cell r="T833">
            <v>1</v>
          </cell>
        </row>
        <row r="834">
          <cell r="R834" t="str">
            <v>55A_fine_10</v>
          </cell>
          <cell r="S834">
            <v>0.93</v>
          </cell>
          <cell r="T834">
            <v>1</v>
          </cell>
        </row>
        <row r="835">
          <cell r="R835" t="str">
            <v>55A_medium_10</v>
          </cell>
          <cell r="S835">
            <v>0.93</v>
          </cell>
          <cell r="T835">
            <v>1</v>
          </cell>
        </row>
        <row r="836">
          <cell r="R836" t="str">
            <v>55A_coarse_10</v>
          </cell>
          <cell r="S836">
            <v>0.93</v>
          </cell>
          <cell r="T836">
            <v>1</v>
          </cell>
        </row>
        <row r="837">
          <cell r="R837" t="str">
            <v>55B_fine_10</v>
          </cell>
          <cell r="S837">
            <v>0.92</v>
          </cell>
          <cell r="T837">
            <v>1</v>
          </cell>
        </row>
        <row r="838">
          <cell r="R838" t="str">
            <v>55B_medium_10</v>
          </cell>
          <cell r="S838">
            <v>0.92</v>
          </cell>
          <cell r="T838">
            <v>1</v>
          </cell>
        </row>
        <row r="839">
          <cell r="R839" t="str">
            <v>55B_coarse_10</v>
          </cell>
          <cell r="S839">
            <v>0.92</v>
          </cell>
          <cell r="T839">
            <v>1</v>
          </cell>
        </row>
        <row r="840">
          <cell r="R840" t="str">
            <v>55C_fine_10</v>
          </cell>
          <cell r="S840">
            <v>0.94</v>
          </cell>
          <cell r="T840">
            <v>1</v>
          </cell>
        </row>
        <row r="841">
          <cell r="R841" t="str">
            <v>55C_medium_10</v>
          </cell>
          <cell r="S841">
            <v>0.94</v>
          </cell>
          <cell r="T841">
            <v>1</v>
          </cell>
        </row>
        <row r="842">
          <cell r="R842" t="str">
            <v>55C_coarse_10</v>
          </cell>
          <cell r="S842">
            <v>0.94</v>
          </cell>
          <cell r="T842">
            <v>1</v>
          </cell>
        </row>
        <row r="843">
          <cell r="R843" t="str">
            <v>56_fine_10</v>
          </cell>
          <cell r="S843">
            <v>0.93</v>
          </cell>
          <cell r="T843">
            <v>1</v>
          </cell>
        </row>
        <row r="844">
          <cell r="R844" t="str">
            <v>56_medium_10</v>
          </cell>
          <cell r="S844">
            <v>0.93</v>
          </cell>
          <cell r="T844">
            <v>1</v>
          </cell>
        </row>
        <row r="845">
          <cell r="R845" t="str">
            <v>56_coarse_10</v>
          </cell>
          <cell r="S845">
            <v>0.93</v>
          </cell>
          <cell r="T845">
            <v>1</v>
          </cell>
        </row>
        <row r="846">
          <cell r="R846" t="str">
            <v>57_medium_10</v>
          </cell>
          <cell r="S846">
            <v>0.91</v>
          </cell>
          <cell r="T846">
            <v>1</v>
          </cell>
        </row>
        <row r="847">
          <cell r="R847" t="str">
            <v>57_coarse_10</v>
          </cell>
          <cell r="S847">
            <v>0.91</v>
          </cell>
          <cell r="T847">
            <v>1</v>
          </cell>
        </row>
        <row r="848">
          <cell r="R848" t="str">
            <v>58A_fine_10</v>
          </cell>
          <cell r="S848">
            <v>0.8</v>
          </cell>
          <cell r="T848">
            <v>0.95</v>
          </cell>
        </row>
        <row r="849">
          <cell r="R849" t="str">
            <v>58A_medium_10</v>
          </cell>
          <cell r="S849">
            <v>0.8</v>
          </cell>
          <cell r="T849">
            <v>0.95</v>
          </cell>
        </row>
        <row r="850">
          <cell r="R850" t="str">
            <v>58A_coarse_10</v>
          </cell>
          <cell r="S850">
            <v>0.8</v>
          </cell>
          <cell r="T850">
            <v>0.95</v>
          </cell>
        </row>
        <row r="851">
          <cell r="R851" t="str">
            <v>58B_fine_10</v>
          </cell>
          <cell r="S851">
            <v>1</v>
          </cell>
          <cell r="T851">
            <v>1</v>
          </cell>
        </row>
        <row r="852">
          <cell r="R852" t="str">
            <v>58B_medium_10</v>
          </cell>
          <cell r="S852">
            <v>1</v>
          </cell>
          <cell r="T852">
            <v>1</v>
          </cell>
        </row>
        <row r="853">
          <cell r="R853" t="str">
            <v>58B_coarse_10</v>
          </cell>
          <cell r="S853">
            <v>1</v>
          </cell>
          <cell r="T853">
            <v>1</v>
          </cell>
        </row>
        <row r="854">
          <cell r="R854" t="str">
            <v>58C_medium_10</v>
          </cell>
          <cell r="S854">
            <v>1</v>
          </cell>
          <cell r="T854">
            <v>1</v>
          </cell>
        </row>
        <row r="855">
          <cell r="R855" t="str">
            <v>58D_medium_10</v>
          </cell>
          <cell r="S855">
            <v>1</v>
          </cell>
          <cell r="T855">
            <v>1</v>
          </cell>
        </row>
        <row r="856">
          <cell r="R856" t="str">
            <v>58D_coarse_10</v>
          </cell>
          <cell r="S856">
            <v>1</v>
          </cell>
          <cell r="T856">
            <v>1</v>
          </cell>
        </row>
        <row r="857">
          <cell r="R857" t="str">
            <v>6_medium_10</v>
          </cell>
          <cell r="S857">
            <v>1</v>
          </cell>
          <cell r="T857">
            <v>1</v>
          </cell>
        </row>
        <row r="858">
          <cell r="R858" t="str">
            <v>60A_fine_10</v>
          </cell>
          <cell r="S858">
            <v>0.83</v>
          </cell>
          <cell r="T858">
            <v>0.97</v>
          </cell>
        </row>
        <row r="859">
          <cell r="R859" t="str">
            <v>60A_medium_10</v>
          </cell>
          <cell r="S859">
            <v>0.83</v>
          </cell>
          <cell r="T859">
            <v>0.97</v>
          </cell>
        </row>
        <row r="860">
          <cell r="R860" t="str">
            <v>61_medium_10</v>
          </cell>
          <cell r="S860">
            <v>0.75</v>
          </cell>
          <cell r="T860">
            <v>0.94</v>
          </cell>
        </row>
        <row r="861">
          <cell r="R861" t="str">
            <v>62_medium_10</v>
          </cell>
          <cell r="S861">
            <v>1</v>
          </cell>
          <cell r="T861">
            <v>1</v>
          </cell>
        </row>
        <row r="862">
          <cell r="R862" t="str">
            <v>63A_fine_10</v>
          </cell>
          <cell r="S862">
            <v>0.84</v>
          </cell>
          <cell r="T862">
            <v>0.97</v>
          </cell>
        </row>
        <row r="863">
          <cell r="R863" t="str">
            <v>63A_medium_10</v>
          </cell>
          <cell r="S863">
            <v>0.84</v>
          </cell>
          <cell r="T863">
            <v>0.97</v>
          </cell>
        </row>
        <row r="864">
          <cell r="R864" t="str">
            <v>63B_fine_10</v>
          </cell>
          <cell r="S864">
            <v>0.9</v>
          </cell>
          <cell r="T864">
            <v>0.97</v>
          </cell>
        </row>
        <row r="865">
          <cell r="R865" t="str">
            <v>63B_medium_10</v>
          </cell>
          <cell r="S865">
            <v>0.9</v>
          </cell>
          <cell r="T865">
            <v>0.97</v>
          </cell>
        </row>
        <row r="866">
          <cell r="R866" t="str">
            <v>63B_coarse_10</v>
          </cell>
          <cell r="S866">
            <v>0.9</v>
          </cell>
          <cell r="T866">
            <v>0.97</v>
          </cell>
        </row>
        <row r="867">
          <cell r="R867" t="str">
            <v>64_medium_10</v>
          </cell>
          <cell r="S867">
            <v>0.85</v>
          </cell>
          <cell r="T867">
            <v>0.99</v>
          </cell>
        </row>
        <row r="868">
          <cell r="R868" t="str">
            <v>64_coarse_10</v>
          </cell>
          <cell r="S868">
            <v>0.85</v>
          </cell>
          <cell r="T868">
            <v>0.99</v>
          </cell>
        </row>
        <row r="869">
          <cell r="R869" t="str">
            <v>65_medium_10</v>
          </cell>
          <cell r="S869">
            <v>0.5</v>
          </cell>
          <cell r="T869">
            <v>1</v>
          </cell>
        </row>
        <row r="870">
          <cell r="R870" t="str">
            <v>65_coarse_10</v>
          </cell>
          <cell r="S870">
            <v>0.5</v>
          </cell>
          <cell r="T870">
            <v>1</v>
          </cell>
        </row>
        <row r="871">
          <cell r="R871" t="str">
            <v>66_fine_10</v>
          </cell>
          <cell r="S871">
            <v>0.82</v>
          </cell>
          <cell r="T871">
            <v>1</v>
          </cell>
        </row>
        <row r="872">
          <cell r="R872" t="str">
            <v>66_medium_10</v>
          </cell>
          <cell r="S872">
            <v>0.82</v>
          </cell>
          <cell r="T872">
            <v>1</v>
          </cell>
        </row>
        <row r="873">
          <cell r="R873" t="str">
            <v>66_coarse_10</v>
          </cell>
          <cell r="S873">
            <v>0.82</v>
          </cell>
          <cell r="T873">
            <v>1</v>
          </cell>
        </row>
        <row r="874">
          <cell r="R874" t="str">
            <v>67A_fine_10</v>
          </cell>
          <cell r="S874">
            <v>0.84</v>
          </cell>
          <cell r="T874">
            <v>0.96</v>
          </cell>
        </row>
        <row r="875">
          <cell r="R875" t="str">
            <v>67A_medium_10</v>
          </cell>
          <cell r="S875">
            <v>0.84</v>
          </cell>
          <cell r="T875">
            <v>0.96</v>
          </cell>
        </row>
        <row r="876">
          <cell r="R876" t="str">
            <v>67A_coarse_10</v>
          </cell>
          <cell r="S876">
            <v>0.84</v>
          </cell>
          <cell r="T876">
            <v>0.96</v>
          </cell>
        </row>
        <row r="877">
          <cell r="R877" t="str">
            <v>67B_fine_10</v>
          </cell>
          <cell r="S877">
            <v>0.84</v>
          </cell>
          <cell r="T877">
            <v>0.97</v>
          </cell>
        </row>
        <row r="878">
          <cell r="R878" t="str">
            <v>67B_medium_10</v>
          </cell>
          <cell r="S878">
            <v>0.84</v>
          </cell>
          <cell r="T878">
            <v>0.97</v>
          </cell>
        </row>
        <row r="879">
          <cell r="R879" t="str">
            <v>67B_coarse_10</v>
          </cell>
          <cell r="S879">
            <v>0.84</v>
          </cell>
          <cell r="T879">
            <v>0.97</v>
          </cell>
        </row>
        <row r="880">
          <cell r="R880" t="str">
            <v>69_fine_10</v>
          </cell>
          <cell r="S880">
            <v>0.67</v>
          </cell>
          <cell r="T880">
            <v>1</v>
          </cell>
        </row>
        <row r="881">
          <cell r="R881" t="str">
            <v>69_medium_10</v>
          </cell>
          <cell r="S881">
            <v>0.67</v>
          </cell>
          <cell r="T881">
            <v>1</v>
          </cell>
        </row>
        <row r="882">
          <cell r="R882" t="str">
            <v>69_coarse_10</v>
          </cell>
          <cell r="S882">
            <v>0.67</v>
          </cell>
          <cell r="T882">
            <v>1</v>
          </cell>
        </row>
        <row r="883">
          <cell r="R883" t="str">
            <v>7_medium_10</v>
          </cell>
          <cell r="S883">
            <v>0.5</v>
          </cell>
          <cell r="T883">
            <v>0.88</v>
          </cell>
        </row>
        <row r="884">
          <cell r="R884" t="str">
            <v>7_coarse_10</v>
          </cell>
          <cell r="S884">
            <v>0.5</v>
          </cell>
          <cell r="T884">
            <v>0.88</v>
          </cell>
        </row>
        <row r="885">
          <cell r="R885" t="str">
            <v>70A_medium_10</v>
          </cell>
          <cell r="S885">
            <v>1</v>
          </cell>
          <cell r="T885">
            <v>1</v>
          </cell>
        </row>
        <row r="886">
          <cell r="R886" t="str">
            <v>70B_medium_10</v>
          </cell>
          <cell r="S886">
            <v>1</v>
          </cell>
          <cell r="T886">
            <v>1</v>
          </cell>
        </row>
        <row r="887">
          <cell r="R887" t="str">
            <v>70B_coarse_10</v>
          </cell>
          <cell r="S887">
            <v>1</v>
          </cell>
          <cell r="T887">
            <v>1</v>
          </cell>
        </row>
        <row r="888">
          <cell r="R888" t="str">
            <v>70C_medium_10</v>
          </cell>
          <cell r="S888">
            <v>1</v>
          </cell>
          <cell r="T888">
            <v>1</v>
          </cell>
        </row>
        <row r="889">
          <cell r="R889" t="str">
            <v>71_fine_10</v>
          </cell>
          <cell r="S889">
            <v>0.67</v>
          </cell>
          <cell r="T889">
            <v>1</v>
          </cell>
        </row>
        <row r="890">
          <cell r="R890" t="str">
            <v>71_medium_10</v>
          </cell>
          <cell r="S890">
            <v>0.67</v>
          </cell>
          <cell r="T890">
            <v>1</v>
          </cell>
        </row>
        <row r="891">
          <cell r="R891" t="str">
            <v>71_coarse_10</v>
          </cell>
          <cell r="S891">
            <v>0.67</v>
          </cell>
          <cell r="T891">
            <v>1</v>
          </cell>
        </row>
        <row r="892">
          <cell r="R892" t="str">
            <v>72_fine_10</v>
          </cell>
          <cell r="S892">
            <v>0.93</v>
          </cell>
          <cell r="T892">
            <v>0.97</v>
          </cell>
        </row>
        <row r="893">
          <cell r="R893" t="str">
            <v>72_medium_10</v>
          </cell>
          <cell r="S893">
            <v>0.93</v>
          </cell>
          <cell r="T893">
            <v>0.97</v>
          </cell>
        </row>
        <row r="894">
          <cell r="R894" t="str">
            <v>72_coarse_10</v>
          </cell>
          <cell r="S894">
            <v>0.93</v>
          </cell>
          <cell r="T894">
            <v>0.97</v>
          </cell>
        </row>
        <row r="895">
          <cell r="R895" t="str">
            <v>73_fine_10</v>
          </cell>
          <cell r="S895">
            <v>0.9</v>
          </cell>
          <cell r="T895">
            <v>1</v>
          </cell>
        </row>
        <row r="896">
          <cell r="R896" t="str">
            <v>73_medium_10</v>
          </cell>
          <cell r="S896">
            <v>0.9</v>
          </cell>
          <cell r="T896">
            <v>1</v>
          </cell>
        </row>
        <row r="897">
          <cell r="R897" t="str">
            <v>73_coarse_10</v>
          </cell>
          <cell r="S897">
            <v>0.9</v>
          </cell>
          <cell r="T897">
            <v>1</v>
          </cell>
        </row>
        <row r="898">
          <cell r="R898" t="str">
            <v>74_fine_10</v>
          </cell>
          <cell r="S898">
            <v>0.97</v>
          </cell>
          <cell r="T898">
            <v>1</v>
          </cell>
        </row>
        <row r="899">
          <cell r="R899" t="str">
            <v>74_medium_10</v>
          </cell>
          <cell r="S899">
            <v>0.97</v>
          </cell>
          <cell r="T899">
            <v>1</v>
          </cell>
        </row>
        <row r="900">
          <cell r="R900" t="str">
            <v>74_coarse_10</v>
          </cell>
          <cell r="S900">
            <v>0.97</v>
          </cell>
          <cell r="T900">
            <v>1</v>
          </cell>
        </row>
        <row r="901">
          <cell r="R901" t="str">
            <v>75_fine_10</v>
          </cell>
          <cell r="S901">
            <v>0.83</v>
          </cell>
          <cell r="T901">
            <v>1</v>
          </cell>
        </row>
        <row r="902">
          <cell r="R902" t="str">
            <v>75_medium_10</v>
          </cell>
          <cell r="S902">
            <v>0.83</v>
          </cell>
          <cell r="T902">
            <v>1</v>
          </cell>
        </row>
        <row r="903">
          <cell r="R903" t="str">
            <v>75_coarse_10</v>
          </cell>
          <cell r="S903">
            <v>0.83</v>
          </cell>
          <cell r="T903">
            <v>1</v>
          </cell>
        </row>
        <row r="904">
          <cell r="R904" t="str">
            <v>76_fine_10</v>
          </cell>
          <cell r="S904">
            <v>0.92</v>
          </cell>
          <cell r="T904">
            <v>1</v>
          </cell>
        </row>
        <row r="905">
          <cell r="R905" t="str">
            <v>76_medium_10</v>
          </cell>
          <cell r="S905">
            <v>0.92</v>
          </cell>
          <cell r="T905">
            <v>1</v>
          </cell>
        </row>
        <row r="906">
          <cell r="R906" t="str">
            <v>77A_fine_10</v>
          </cell>
          <cell r="S906">
            <v>0.97</v>
          </cell>
          <cell r="T906">
            <v>0.98</v>
          </cell>
        </row>
        <row r="907">
          <cell r="R907" t="str">
            <v>77A_medium_10</v>
          </cell>
          <cell r="S907">
            <v>0.97</v>
          </cell>
          <cell r="T907">
            <v>0.98</v>
          </cell>
        </row>
        <row r="908">
          <cell r="R908" t="str">
            <v>77A_coarse_10</v>
          </cell>
          <cell r="S908">
            <v>0.97</v>
          </cell>
          <cell r="T908">
            <v>0.98</v>
          </cell>
        </row>
        <row r="909">
          <cell r="R909" t="str">
            <v>77B_medium_10</v>
          </cell>
          <cell r="S909">
            <v>0.85</v>
          </cell>
          <cell r="T909">
            <v>0.92</v>
          </cell>
        </row>
        <row r="910">
          <cell r="R910" t="str">
            <v>77B_coarse_10</v>
          </cell>
          <cell r="S910">
            <v>0.85</v>
          </cell>
          <cell r="T910">
            <v>0.92</v>
          </cell>
        </row>
        <row r="911">
          <cell r="R911" t="str">
            <v>77C_fine_10</v>
          </cell>
          <cell r="S911">
            <v>0.92</v>
          </cell>
          <cell r="T911">
            <v>1</v>
          </cell>
        </row>
        <row r="912">
          <cell r="R912" t="str">
            <v>77C_medium_10</v>
          </cell>
          <cell r="S912">
            <v>0.92</v>
          </cell>
          <cell r="T912">
            <v>1</v>
          </cell>
        </row>
        <row r="913">
          <cell r="R913" t="str">
            <v>77C_coarse_10</v>
          </cell>
          <cell r="S913">
            <v>0.92</v>
          </cell>
          <cell r="T913">
            <v>1</v>
          </cell>
        </row>
        <row r="914">
          <cell r="R914" t="str">
            <v>77D_medium_10</v>
          </cell>
          <cell r="S914">
            <v>0.63</v>
          </cell>
          <cell r="T914">
            <v>0.96</v>
          </cell>
        </row>
        <row r="915">
          <cell r="R915" t="str">
            <v>77D_coarse_10</v>
          </cell>
          <cell r="S915">
            <v>0.63</v>
          </cell>
          <cell r="T915">
            <v>0.96</v>
          </cell>
        </row>
        <row r="916">
          <cell r="R916" t="str">
            <v>77E_fine_10</v>
          </cell>
          <cell r="S916">
            <v>0.84</v>
          </cell>
          <cell r="T916">
            <v>0.96</v>
          </cell>
        </row>
        <row r="917">
          <cell r="R917" t="str">
            <v>77E_medium_10</v>
          </cell>
          <cell r="S917">
            <v>0.84</v>
          </cell>
          <cell r="T917">
            <v>0.96</v>
          </cell>
        </row>
        <row r="918">
          <cell r="R918" t="str">
            <v>77E_coarse_10</v>
          </cell>
          <cell r="S918">
            <v>0.84</v>
          </cell>
          <cell r="T918">
            <v>0.96</v>
          </cell>
        </row>
        <row r="919">
          <cell r="R919" t="str">
            <v>78A_fine_10</v>
          </cell>
          <cell r="S919">
            <v>0.87</v>
          </cell>
          <cell r="T919">
            <v>1</v>
          </cell>
        </row>
        <row r="920">
          <cell r="R920" t="str">
            <v>78A_medium_10</v>
          </cell>
          <cell r="S920">
            <v>0.87</v>
          </cell>
          <cell r="T920">
            <v>1</v>
          </cell>
        </row>
        <row r="921">
          <cell r="R921" t="str">
            <v>78A_coarse_10</v>
          </cell>
          <cell r="S921">
            <v>0.87</v>
          </cell>
          <cell r="T921">
            <v>1</v>
          </cell>
        </row>
        <row r="922">
          <cell r="R922" t="str">
            <v>78B_fine_10</v>
          </cell>
          <cell r="S922">
            <v>0.93</v>
          </cell>
          <cell r="T922">
            <v>0.99</v>
          </cell>
        </row>
        <row r="923">
          <cell r="R923" t="str">
            <v>78B_medium_10</v>
          </cell>
          <cell r="S923">
            <v>0.93</v>
          </cell>
          <cell r="T923">
            <v>0.99</v>
          </cell>
        </row>
        <row r="924">
          <cell r="R924" t="str">
            <v>78B_coarse_10</v>
          </cell>
          <cell r="S924">
            <v>0.93</v>
          </cell>
          <cell r="T924">
            <v>0.99</v>
          </cell>
        </row>
        <row r="925">
          <cell r="R925" t="str">
            <v>78C_fine_10</v>
          </cell>
          <cell r="S925">
            <v>0.89</v>
          </cell>
          <cell r="T925">
            <v>1</v>
          </cell>
        </row>
        <row r="926">
          <cell r="R926" t="str">
            <v>78C_medium_10</v>
          </cell>
          <cell r="S926">
            <v>0.89</v>
          </cell>
          <cell r="T926">
            <v>1</v>
          </cell>
        </row>
        <row r="927">
          <cell r="R927" t="str">
            <v>78C_coarse_10</v>
          </cell>
          <cell r="S927">
            <v>0.89</v>
          </cell>
          <cell r="T927">
            <v>1</v>
          </cell>
        </row>
        <row r="928">
          <cell r="R928" t="str">
            <v>79_fine_10</v>
          </cell>
          <cell r="S928">
            <v>0.97</v>
          </cell>
          <cell r="T928">
            <v>1</v>
          </cell>
        </row>
        <row r="929">
          <cell r="R929" t="str">
            <v>79_medium_10</v>
          </cell>
          <cell r="S929">
            <v>0.97</v>
          </cell>
          <cell r="T929">
            <v>1</v>
          </cell>
        </row>
        <row r="930">
          <cell r="R930" t="str">
            <v>79_coarse_10</v>
          </cell>
          <cell r="S930">
            <v>0.97</v>
          </cell>
          <cell r="T930">
            <v>1</v>
          </cell>
        </row>
        <row r="931">
          <cell r="R931" t="str">
            <v>8_medium_10</v>
          </cell>
          <cell r="S931">
            <v>0.75</v>
          </cell>
          <cell r="T931">
            <v>0.78</v>
          </cell>
        </row>
        <row r="932">
          <cell r="R932" t="str">
            <v>8_coarse_10</v>
          </cell>
          <cell r="S932">
            <v>0.75</v>
          </cell>
          <cell r="T932">
            <v>0.78</v>
          </cell>
        </row>
        <row r="933">
          <cell r="R933" t="str">
            <v>80A_fine_10</v>
          </cell>
          <cell r="S933">
            <v>0.9</v>
          </cell>
          <cell r="T933">
            <v>1</v>
          </cell>
        </row>
        <row r="934">
          <cell r="R934" t="str">
            <v>80A_medium_10</v>
          </cell>
          <cell r="S934">
            <v>0.9</v>
          </cell>
          <cell r="T934">
            <v>1</v>
          </cell>
        </row>
        <row r="935">
          <cell r="R935" t="str">
            <v>80A_coarse_10</v>
          </cell>
          <cell r="S935">
            <v>0.9</v>
          </cell>
          <cell r="T935">
            <v>1</v>
          </cell>
        </row>
        <row r="936">
          <cell r="R936" t="str">
            <v>80B_fine_10</v>
          </cell>
          <cell r="S936">
            <v>0.89</v>
          </cell>
          <cell r="T936">
            <v>0.99</v>
          </cell>
        </row>
        <row r="937">
          <cell r="R937" t="str">
            <v>80B_medium_10</v>
          </cell>
          <cell r="S937">
            <v>0.89</v>
          </cell>
          <cell r="T937">
            <v>0.99</v>
          </cell>
        </row>
        <row r="938">
          <cell r="R938" t="str">
            <v>80B_coarse_10</v>
          </cell>
          <cell r="S938">
            <v>0.89</v>
          </cell>
          <cell r="T938">
            <v>0.99</v>
          </cell>
        </row>
        <row r="939">
          <cell r="R939" t="str">
            <v>81A_fine_10</v>
          </cell>
          <cell r="S939">
            <v>0.52</v>
          </cell>
          <cell r="T939">
            <v>0.99</v>
          </cell>
        </row>
        <row r="940">
          <cell r="R940" t="str">
            <v>81A_medium_10</v>
          </cell>
          <cell r="S940">
            <v>0.52</v>
          </cell>
          <cell r="T940">
            <v>0.99</v>
          </cell>
        </row>
        <row r="941">
          <cell r="R941" t="str">
            <v>81B_fine_10</v>
          </cell>
          <cell r="S941">
            <v>1</v>
          </cell>
          <cell r="T941">
            <v>1</v>
          </cell>
        </row>
        <row r="942">
          <cell r="R942" t="str">
            <v>81C_fine_10</v>
          </cell>
          <cell r="S942">
            <v>1</v>
          </cell>
          <cell r="T942">
            <v>1</v>
          </cell>
        </row>
        <row r="943">
          <cell r="R943" t="str">
            <v>82B_fine_10</v>
          </cell>
          <cell r="S943">
            <v>0.85</v>
          </cell>
          <cell r="T943">
            <v>1</v>
          </cell>
        </row>
        <row r="944">
          <cell r="R944" t="str">
            <v>82B_medium_10</v>
          </cell>
          <cell r="S944">
            <v>0.85</v>
          </cell>
          <cell r="T944">
            <v>1</v>
          </cell>
        </row>
        <row r="945">
          <cell r="R945" t="str">
            <v>83A_fine_10</v>
          </cell>
          <cell r="S945">
            <v>0.96</v>
          </cell>
          <cell r="T945">
            <v>0.99</v>
          </cell>
        </row>
        <row r="946">
          <cell r="R946" t="str">
            <v>83A_coarse_10</v>
          </cell>
          <cell r="S946">
            <v>0.96</v>
          </cell>
          <cell r="T946">
            <v>0.99</v>
          </cell>
        </row>
        <row r="947">
          <cell r="R947" t="str">
            <v>83C_coarse_10</v>
          </cell>
          <cell r="S947">
            <v>1</v>
          </cell>
          <cell r="T947">
            <v>1</v>
          </cell>
        </row>
        <row r="948">
          <cell r="R948" t="str">
            <v>83D_fine_10</v>
          </cell>
          <cell r="S948">
            <v>0.91</v>
          </cell>
          <cell r="T948">
            <v>1</v>
          </cell>
        </row>
        <row r="949">
          <cell r="R949" t="str">
            <v>83D_medium_10</v>
          </cell>
          <cell r="S949">
            <v>0.91</v>
          </cell>
          <cell r="T949">
            <v>1</v>
          </cell>
        </row>
        <row r="950">
          <cell r="R950" t="str">
            <v>83D_coarse_10</v>
          </cell>
          <cell r="S950">
            <v>0.91</v>
          </cell>
          <cell r="T950">
            <v>1</v>
          </cell>
        </row>
        <row r="951">
          <cell r="R951" t="str">
            <v>83E_coarse_10</v>
          </cell>
          <cell r="S951">
            <v>0.78</v>
          </cell>
          <cell r="T951">
            <v>1</v>
          </cell>
        </row>
        <row r="952">
          <cell r="R952" t="str">
            <v>84A_fine_10</v>
          </cell>
          <cell r="S952">
            <v>0.85</v>
          </cell>
          <cell r="T952">
            <v>1</v>
          </cell>
        </row>
        <row r="953">
          <cell r="R953" t="str">
            <v>84A_medium_10</v>
          </cell>
          <cell r="S953">
            <v>0.85</v>
          </cell>
          <cell r="T953">
            <v>1</v>
          </cell>
        </row>
        <row r="954">
          <cell r="R954" t="str">
            <v>84A_coarse_10</v>
          </cell>
          <cell r="S954">
            <v>0.85</v>
          </cell>
          <cell r="T954">
            <v>1</v>
          </cell>
        </row>
        <row r="955">
          <cell r="R955" t="str">
            <v>84B_fine_10</v>
          </cell>
          <cell r="S955">
            <v>0.91</v>
          </cell>
          <cell r="T955">
            <v>1</v>
          </cell>
        </row>
        <row r="956">
          <cell r="R956" t="str">
            <v>84B_medium_10</v>
          </cell>
          <cell r="S956">
            <v>0.91</v>
          </cell>
          <cell r="T956">
            <v>1</v>
          </cell>
        </row>
        <row r="957">
          <cell r="R957" t="str">
            <v>84B_coarse_10</v>
          </cell>
          <cell r="S957">
            <v>0.91</v>
          </cell>
          <cell r="T957">
            <v>1</v>
          </cell>
        </row>
        <row r="958">
          <cell r="R958" t="str">
            <v>85_fine_10</v>
          </cell>
          <cell r="S958">
            <v>0.9</v>
          </cell>
          <cell r="T958">
            <v>1</v>
          </cell>
        </row>
        <row r="959">
          <cell r="R959" t="str">
            <v>85_medium_10</v>
          </cell>
          <cell r="S959">
            <v>0.9</v>
          </cell>
          <cell r="T959">
            <v>1</v>
          </cell>
        </row>
        <row r="960">
          <cell r="R960" t="str">
            <v>85_coarse_10</v>
          </cell>
          <cell r="S960">
            <v>0.9</v>
          </cell>
          <cell r="T960">
            <v>1</v>
          </cell>
        </row>
        <row r="961">
          <cell r="R961" t="str">
            <v>86A_fine_10</v>
          </cell>
          <cell r="S961">
            <v>0.92</v>
          </cell>
          <cell r="T961">
            <v>0.99</v>
          </cell>
        </row>
        <row r="962">
          <cell r="R962" t="str">
            <v>86A_medium_10</v>
          </cell>
          <cell r="S962">
            <v>0.92</v>
          </cell>
          <cell r="T962">
            <v>0.99</v>
          </cell>
        </row>
        <row r="963">
          <cell r="R963" t="str">
            <v>86B_fine_10</v>
          </cell>
          <cell r="S963">
            <v>1</v>
          </cell>
          <cell r="T963">
            <v>1</v>
          </cell>
        </row>
        <row r="964">
          <cell r="R964" t="str">
            <v>87A_fine_10</v>
          </cell>
          <cell r="S964">
            <v>0.86</v>
          </cell>
          <cell r="T964">
            <v>1</v>
          </cell>
        </row>
        <row r="965">
          <cell r="R965" t="str">
            <v>87A_medium_10</v>
          </cell>
          <cell r="S965">
            <v>0.86</v>
          </cell>
          <cell r="T965">
            <v>1</v>
          </cell>
        </row>
        <row r="966">
          <cell r="R966" t="str">
            <v>87A_coarse_10</v>
          </cell>
          <cell r="S966">
            <v>0.86</v>
          </cell>
          <cell r="T966">
            <v>1</v>
          </cell>
        </row>
        <row r="967">
          <cell r="R967" t="str">
            <v>87B_fine_10</v>
          </cell>
          <cell r="S967">
            <v>1</v>
          </cell>
          <cell r="T967">
            <v>1</v>
          </cell>
        </row>
        <row r="968">
          <cell r="R968" t="str">
            <v>87B_medium_10</v>
          </cell>
          <cell r="S968">
            <v>1</v>
          </cell>
          <cell r="T968">
            <v>1</v>
          </cell>
        </row>
        <row r="969">
          <cell r="R969" t="str">
            <v>88_coarse_10</v>
          </cell>
          <cell r="S969">
            <v>1</v>
          </cell>
          <cell r="T969">
            <v>1</v>
          </cell>
        </row>
        <row r="970">
          <cell r="R970" t="str">
            <v>89_medium_10</v>
          </cell>
          <cell r="S970">
            <v>0.7</v>
          </cell>
          <cell r="T970">
            <v>1</v>
          </cell>
        </row>
        <row r="971">
          <cell r="R971" t="str">
            <v>89_coarse_10</v>
          </cell>
          <cell r="S971">
            <v>0.7</v>
          </cell>
          <cell r="T971">
            <v>1</v>
          </cell>
        </row>
        <row r="972">
          <cell r="R972" t="str">
            <v>9_fine_10</v>
          </cell>
          <cell r="S972">
            <v>0.85</v>
          </cell>
          <cell r="T972">
            <v>0.75</v>
          </cell>
        </row>
        <row r="973">
          <cell r="R973" t="str">
            <v>9_medium_10</v>
          </cell>
          <cell r="S973">
            <v>0.85</v>
          </cell>
          <cell r="T973">
            <v>0.75</v>
          </cell>
        </row>
        <row r="974">
          <cell r="R974" t="str">
            <v>9_coarse_10</v>
          </cell>
          <cell r="S974">
            <v>0.85</v>
          </cell>
          <cell r="T974">
            <v>0.75</v>
          </cell>
        </row>
        <row r="975">
          <cell r="R975" t="str">
            <v>90A_medium_10</v>
          </cell>
          <cell r="S975">
            <v>0.87</v>
          </cell>
          <cell r="T975">
            <v>1</v>
          </cell>
        </row>
        <row r="976">
          <cell r="R976" t="str">
            <v>90A_coarse_10</v>
          </cell>
          <cell r="S976">
            <v>0.87</v>
          </cell>
          <cell r="T976">
            <v>1</v>
          </cell>
        </row>
        <row r="977">
          <cell r="R977" t="str">
            <v>90B_medium_10</v>
          </cell>
          <cell r="S977">
            <v>0.92</v>
          </cell>
          <cell r="T977">
            <v>1</v>
          </cell>
        </row>
        <row r="978">
          <cell r="R978" t="str">
            <v>90B_coarse_10</v>
          </cell>
          <cell r="S978">
            <v>0.92</v>
          </cell>
          <cell r="T978">
            <v>1</v>
          </cell>
        </row>
        <row r="979">
          <cell r="R979" t="str">
            <v>91A_medium_10</v>
          </cell>
          <cell r="S979">
            <v>0.92</v>
          </cell>
          <cell r="T979">
            <v>0.95</v>
          </cell>
        </row>
        <row r="980">
          <cell r="R980" t="str">
            <v>91A_coarse_10</v>
          </cell>
          <cell r="S980">
            <v>0.92</v>
          </cell>
          <cell r="T980">
            <v>0.95</v>
          </cell>
        </row>
        <row r="981">
          <cell r="R981" t="str">
            <v>91B_coarse_10</v>
          </cell>
          <cell r="S981">
            <v>0.73</v>
          </cell>
          <cell r="T981">
            <v>0.98</v>
          </cell>
        </row>
        <row r="982">
          <cell r="R982" t="str">
            <v>92_fine_10</v>
          </cell>
          <cell r="S982">
            <v>1</v>
          </cell>
          <cell r="T982">
            <v>1</v>
          </cell>
        </row>
        <row r="983">
          <cell r="R983" t="str">
            <v>92_medium_10</v>
          </cell>
          <cell r="S983">
            <v>1</v>
          </cell>
          <cell r="T983">
            <v>1</v>
          </cell>
        </row>
        <row r="984">
          <cell r="R984" t="str">
            <v>94A_medium_10</v>
          </cell>
          <cell r="S984">
            <v>0.89</v>
          </cell>
          <cell r="T984">
            <v>1</v>
          </cell>
        </row>
        <row r="985">
          <cell r="R985" t="str">
            <v>94A_coarse_10</v>
          </cell>
          <cell r="S985">
            <v>0.89</v>
          </cell>
          <cell r="T985">
            <v>1</v>
          </cell>
        </row>
        <row r="986">
          <cell r="R986" t="str">
            <v>94B_medium_10</v>
          </cell>
          <cell r="S986">
            <v>1</v>
          </cell>
          <cell r="T986">
            <v>1</v>
          </cell>
        </row>
        <row r="987">
          <cell r="R987" t="str">
            <v>94B_coarse_10</v>
          </cell>
          <cell r="S987">
            <v>1</v>
          </cell>
          <cell r="T987">
            <v>1</v>
          </cell>
        </row>
        <row r="988">
          <cell r="R988" t="str">
            <v>94C_coarse_10</v>
          </cell>
          <cell r="S988">
            <v>0.86</v>
          </cell>
          <cell r="T988">
            <v>1</v>
          </cell>
        </row>
        <row r="989">
          <cell r="R989" t="str">
            <v>95A_fine_10</v>
          </cell>
          <cell r="S989">
            <v>0.94</v>
          </cell>
          <cell r="T989">
            <v>1</v>
          </cell>
        </row>
        <row r="990">
          <cell r="R990" t="str">
            <v>95A_medium_10</v>
          </cell>
          <cell r="S990">
            <v>0.94</v>
          </cell>
          <cell r="T990">
            <v>1</v>
          </cell>
        </row>
        <row r="991">
          <cell r="R991" t="str">
            <v>95A_coarse_10</v>
          </cell>
          <cell r="S991">
            <v>0.94</v>
          </cell>
          <cell r="T991">
            <v>1</v>
          </cell>
        </row>
        <row r="992">
          <cell r="R992" t="str">
            <v>95B_fine_10</v>
          </cell>
          <cell r="S992">
            <v>0.95</v>
          </cell>
          <cell r="T992">
            <v>1</v>
          </cell>
        </row>
        <row r="993">
          <cell r="R993" t="str">
            <v>95B_medium_10</v>
          </cell>
          <cell r="S993">
            <v>0.95</v>
          </cell>
          <cell r="T993">
            <v>1</v>
          </cell>
        </row>
        <row r="994">
          <cell r="R994" t="str">
            <v>95B_coarse_10</v>
          </cell>
          <cell r="S994">
            <v>0.95</v>
          </cell>
          <cell r="T994">
            <v>1</v>
          </cell>
        </row>
        <row r="995">
          <cell r="R995" t="str">
            <v>96_coarse_10</v>
          </cell>
          <cell r="S995">
            <v>0.8</v>
          </cell>
          <cell r="T995">
            <v>1</v>
          </cell>
        </row>
        <row r="996">
          <cell r="R996" t="str">
            <v>97_fine_10</v>
          </cell>
          <cell r="S996">
            <v>0.94</v>
          </cell>
          <cell r="T996">
            <v>1</v>
          </cell>
        </row>
        <row r="997">
          <cell r="R997" t="str">
            <v>97_medium_10</v>
          </cell>
          <cell r="S997">
            <v>0.94</v>
          </cell>
          <cell r="T997">
            <v>1</v>
          </cell>
        </row>
        <row r="998">
          <cell r="R998" t="str">
            <v>97_coarse_10</v>
          </cell>
          <cell r="S998">
            <v>0.94</v>
          </cell>
          <cell r="T998">
            <v>1</v>
          </cell>
        </row>
        <row r="999">
          <cell r="R999" t="str">
            <v>98_fine_10</v>
          </cell>
          <cell r="S999">
            <v>0.9</v>
          </cell>
          <cell r="T999">
            <v>1</v>
          </cell>
        </row>
        <row r="1000">
          <cell r="R1000" t="str">
            <v>98_medium_10</v>
          </cell>
          <cell r="S1000">
            <v>0.9</v>
          </cell>
          <cell r="T1000">
            <v>1</v>
          </cell>
        </row>
        <row r="1001">
          <cell r="R1001" t="str">
            <v>98_coarse_10</v>
          </cell>
          <cell r="S1001">
            <v>0.9</v>
          </cell>
          <cell r="T1001">
            <v>1</v>
          </cell>
        </row>
        <row r="1002">
          <cell r="R1002" t="str">
            <v>99_fine_10</v>
          </cell>
          <cell r="S1002">
            <v>0.97</v>
          </cell>
          <cell r="T1002">
            <v>1</v>
          </cell>
        </row>
        <row r="1003">
          <cell r="R1003" t="str">
            <v>99_medium_10</v>
          </cell>
          <cell r="S1003">
            <v>0.97</v>
          </cell>
          <cell r="T1003">
            <v>1</v>
          </cell>
        </row>
        <row r="1004">
          <cell r="R1004" t="str">
            <v>99_coarse_10</v>
          </cell>
          <cell r="S1004">
            <v>0.97</v>
          </cell>
          <cell r="T1004">
            <v>1</v>
          </cell>
        </row>
      </sheetData>
      <sheetData sheetId="9" refreshError="1"/>
      <sheetData sheetId="10">
        <row r="3">
          <cell r="E3" t="str">
            <v>Alabama</v>
          </cell>
        </row>
        <row r="4">
          <cell r="A4">
            <v>-40</v>
          </cell>
          <cell r="E4" t="str">
            <v>Arizona</v>
          </cell>
        </row>
        <row r="5">
          <cell r="A5">
            <v>-30</v>
          </cell>
          <cell r="E5" t="str">
            <v>Arkansas</v>
          </cell>
        </row>
        <row r="6">
          <cell r="A6">
            <v>-20</v>
          </cell>
          <cell r="E6" t="str">
            <v>California</v>
          </cell>
        </row>
        <row r="7">
          <cell r="A7">
            <v>-10</v>
          </cell>
          <cell r="E7" t="str">
            <v>Colorado</v>
          </cell>
        </row>
        <row r="8">
          <cell r="A8">
            <v>0</v>
          </cell>
          <cell r="E8" t="str">
            <v>Connecticut</v>
          </cell>
        </row>
        <row r="9">
          <cell r="A9">
            <v>10</v>
          </cell>
          <cell r="E9" t="str">
            <v>Delaware</v>
          </cell>
        </row>
        <row r="10">
          <cell r="A10">
            <v>20</v>
          </cell>
          <cell r="E10" t="str">
            <v>Florida</v>
          </cell>
        </row>
        <row r="11">
          <cell r="A11">
            <v>30</v>
          </cell>
          <cell r="E11" t="str">
            <v>Georgia</v>
          </cell>
        </row>
        <row r="12">
          <cell r="A12">
            <v>40</v>
          </cell>
          <cell r="E12" t="str">
            <v>Idaho</v>
          </cell>
        </row>
        <row r="13">
          <cell r="A13">
            <v>50</v>
          </cell>
          <cell r="E13" t="str">
            <v>Illinois</v>
          </cell>
        </row>
        <row r="14">
          <cell r="A14">
            <v>60</v>
          </cell>
          <cell r="E14" t="str">
            <v>Indiana</v>
          </cell>
        </row>
        <row r="15">
          <cell r="A15">
            <v>70</v>
          </cell>
          <cell r="E15" t="str">
            <v>Iowa</v>
          </cell>
        </row>
        <row r="16">
          <cell r="A16">
            <v>80</v>
          </cell>
          <cell r="E16" t="str">
            <v>Kansas</v>
          </cell>
        </row>
        <row r="17">
          <cell r="E17" t="str">
            <v>Kentucky</v>
          </cell>
        </row>
        <row r="18">
          <cell r="E18" t="str">
            <v>Louisiana</v>
          </cell>
        </row>
        <row r="19">
          <cell r="A19" t="str">
            <v>Dairy Cows</v>
          </cell>
          <cell r="E19" t="str">
            <v>Maine</v>
          </cell>
        </row>
        <row r="20">
          <cell r="A20" t="str">
            <v>Dairy Heifers</v>
          </cell>
          <cell r="E20" t="str">
            <v>Maryland</v>
          </cell>
        </row>
        <row r="21">
          <cell r="A21" t="str">
            <v>Bulls</v>
          </cell>
          <cell r="E21" t="str">
            <v>Massachusetts</v>
          </cell>
        </row>
        <row r="22">
          <cell r="A22" t="str">
            <v>Calves</v>
          </cell>
          <cell r="E22" t="str">
            <v>Michigan</v>
          </cell>
        </row>
        <row r="23">
          <cell r="A23" t="str">
            <v>Beef Cows</v>
          </cell>
          <cell r="E23" t="str">
            <v>Minnesota</v>
          </cell>
        </row>
        <row r="24">
          <cell r="A24" t="str">
            <v>Beef Heifers</v>
          </cell>
          <cell r="E24" t="str">
            <v>Mississippi</v>
          </cell>
        </row>
        <row r="25">
          <cell r="A25" t="str">
            <v>Steers</v>
          </cell>
          <cell r="E25" t="str">
            <v>Missouri</v>
          </cell>
        </row>
        <row r="26">
          <cell r="A26" t="str">
            <v>Bison</v>
          </cell>
          <cell r="E26" t="str">
            <v>Montana</v>
          </cell>
        </row>
        <row r="27">
          <cell r="A27" t="str">
            <v>Goats</v>
          </cell>
          <cell r="E27" t="str">
            <v>Nebraska</v>
          </cell>
        </row>
        <row r="28">
          <cell r="A28" t="str">
            <v>Sheep</v>
          </cell>
          <cell r="E28" t="str">
            <v>Nevada</v>
          </cell>
        </row>
        <row r="29">
          <cell r="A29" t="str">
            <v>Horses</v>
          </cell>
          <cell r="E29" t="str">
            <v>New Hampshire</v>
          </cell>
        </row>
        <row r="30">
          <cell r="A30" t="str">
            <v>Mules and Asses</v>
          </cell>
          <cell r="E30" t="str">
            <v>New Jersey</v>
          </cell>
        </row>
        <row r="31">
          <cell r="A31" t="str">
            <v>Swine</v>
          </cell>
          <cell r="E31" t="str">
            <v>New Mexico</v>
          </cell>
        </row>
        <row r="32">
          <cell r="A32" t="str">
            <v>Poultry</v>
          </cell>
          <cell r="E32" t="str">
            <v>New York</v>
          </cell>
        </row>
        <row r="33">
          <cell r="E33" t="str">
            <v>North Carolina</v>
          </cell>
        </row>
        <row r="34">
          <cell r="E34" t="str">
            <v>North Dakota</v>
          </cell>
        </row>
        <row r="35">
          <cell r="E35" t="str">
            <v>Ohio</v>
          </cell>
        </row>
        <row r="36">
          <cell r="E36" t="str">
            <v>Oklahoma</v>
          </cell>
        </row>
        <row r="37">
          <cell r="E37" t="str">
            <v>Oregon</v>
          </cell>
        </row>
        <row r="38">
          <cell r="E38" t="str">
            <v>Pennsylvania</v>
          </cell>
        </row>
        <row r="39">
          <cell r="E39" t="str">
            <v>Rhode Island</v>
          </cell>
        </row>
        <row r="40">
          <cell r="E40" t="str">
            <v>South Carolina</v>
          </cell>
        </row>
        <row r="41">
          <cell r="E41" t="str">
            <v>South Dakota</v>
          </cell>
        </row>
        <row r="42">
          <cell r="E42" t="str">
            <v>Tennessee</v>
          </cell>
        </row>
        <row r="43">
          <cell r="E43" t="str">
            <v>Texas</v>
          </cell>
        </row>
        <row r="44">
          <cell r="E44" t="str">
            <v>Utah</v>
          </cell>
        </row>
        <row r="45">
          <cell r="E45" t="str">
            <v>Vermont</v>
          </cell>
        </row>
        <row r="46">
          <cell r="E46" t="str">
            <v>Virginia</v>
          </cell>
        </row>
        <row r="47">
          <cell r="E47" t="str">
            <v>Washington</v>
          </cell>
        </row>
        <row r="48">
          <cell r="E48" t="str">
            <v>West Virginia</v>
          </cell>
        </row>
        <row r="49">
          <cell r="E49" t="str">
            <v>Wisconsin</v>
          </cell>
        </row>
        <row r="50">
          <cell r="E50" t="str">
            <v>Wyoming</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67E3-F43B-4A75-A9DA-A74E4F01DA06}">
  <sheetPr>
    <tabColor theme="6"/>
  </sheetPr>
  <dimension ref="A1:Q15"/>
  <sheetViews>
    <sheetView showGridLines="0" tabSelected="1" topLeftCell="A3" zoomScaleNormal="100" workbookViewId="0">
      <selection activeCell="S7" sqref="S7"/>
    </sheetView>
  </sheetViews>
  <sheetFormatPr defaultColWidth="8.81640625" defaultRowHeight="14.5" x14ac:dyDescent="0.35"/>
  <cols>
    <col min="1" max="1" width="3.54296875" customWidth="1"/>
    <col min="2" max="2" width="1.54296875" customWidth="1"/>
    <col min="5" max="5" width="11.453125" customWidth="1"/>
    <col min="17" max="17" width="17.453125" customWidth="1"/>
  </cols>
  <sheetData>
    <row r="1" spans="1:17" ht="55" customHeight="1" x14ac:dyDescent="0.35"/>
    <row r="2" spans="1:17" ht="22.5" x14ac:dyDescent="0.45">
      <c r="B2" s="151" t="s">
        <v>0</v>
      </c>
      <c r="C2" s="152"/>
    </row>
    <row r="3" spans="1:17" ht="35.25" customHeight="1" x14ac:dyDescent="0.35">
      <c r="A3" s="153"/>
      <c r="B3" s="153" t="s">
        <v>1</v>
      </c>
    </row>
    <row r="4" spans="1:17" ht="15.5" x14ac:dyDescent="0.35">
      <c r="B4" s="317" t="s">
        <v>2</v>
      </c>
      <c r="C4" s="317"/>
      <c r="D4" s="317"/>
      <c r="E4" s="317"/>
      <c r="F4" s="317"/>
      <c r="G4" s="317"/>
      <c r="H4" s="317"/>
      <c r="I4" s="317"/>
      <c r="J4" s="317"/>
      <c r="K4" s="317"/>
      <c r="L4" s="317"/>
      <c r="M4" s="317"/>
      <c r="N4" s="317"/>
      <c r="O4" s="317"/>
      <c r="P4" s="317"/>
      <c r="Q4" s="317"/>
    </row>
    <row r="5" spans="1:17" ht="30" customHeight="1" x14ac:dyDescent="0.35">
      <c r="B5" s="318" t="s">
        <v>3</v>
      </c>
      <c r="C5" s="319"/>
      <c r="D5" s="319"/>
      <c r="E5" s="319"/>
      <c r="F5" s="319"/>
      <c r="G5" s="319"/>
      <c r="H5" s="319"/>
      <c r="I5" s="319"/>
      <c r="J5" s="319"/>
      <c r="K5" s="319"/>
      <c r="L5" s="319"/>
      <c r="M5" s="319"/>
      <c r="N5" s="319"/>
      <c r="O5" s="319"/>
      <c r="P5" s="319"/>
      <c r="Q5" s="320"/>
    </row>
    <row r="6" spans="1:17" ht="30" customHeight="1" x14ac:dyDescent="0.35">
      <c r="B6" s="321"/>
      <c r="C6" s="322"/>
      <c r="D6" s="322"/>
      <c r="E6" s="322"/>
      <c r="F6" s="322"/>
      <c r="G6" s="322"/>
      <c r="H6" s="322"/>
      <c r="I6" s="322"/>
      <c r="J6" s="322"/>
      <c r="K6" s="322"/>
      <c r="L6" s="322"/>
      <c r="M6" s="322"/>
      <c r="N6" s="322"/>
      <c r="O6" s="322"/>
      <c r="P6" s="322"/>
      <c r="Q6" s="323"/>
    </row>
    <row r="7" spans="1:17" ht="30" customHeight="1" x14ac:dyDescent="0.35">
      <c r="B7" s="324"/>
      <c r="C7" s="325"/>
      <c r="D7" s="325"/>
      <c r="E7" s="325"/>
      <c r="F7" s="325"/>
      <c r="G7" s="325"/>
      <c r="H7" s="325"/>
      <c r="I7" s="325"/>
      <c r="J7" s="325"/>
      <c r="K7" s="325"/>
      <c r="L7" s="325"/>
      <c r="M7" s="325"/>
      <c r="N7" s="325"/>
      <c r="O7" s="325"/>
      <c r="P7" s="325"/>
      <c r="Q7" s="326"/>
    </row>
    <row r="9" spans="1:17" ht="15.5" x14ac:dyDescent="0.35">
      <c r="B9" s="317" t="s">
        <v>4</v>
      </c>
      <c r="C9" s="317"/>
      <c r="D9" s="317"/>
      <c r="E9" s="317"/>
      <c r="F9" s="317"/>
      <c r="G9" s="317"/>
      <c r="H9" s="317"/>
      <c r="I9" s="317"/>
      <c r="J9" s="317"/>
      <c r="K9" s="317"/>
      <c r="L9" s="317"/>
      <c r="M9" s="317"/>
      <c r="N9" s="317"/>
      <c r="O9" s="317"/>
      <c r="P9" s="317"/>
      <c r="Q9" s="317"/>
    </row>
    <row r="10" spans="1:17" x14ac:dyDescent="0.35">
      <c r="B10" s="154"/>
      <c r="C10" s="155"/>
      <c r="Q10" s="156"/>
    </row>
    <row r="11" spans="1:17" x14ac:dyDescent="0.35">
      <c r="B11" s="154"/>
      <c r="C11" s="327" t="s">
        <v>5</v>
      </c>
      <c r="D11" s="327"/>
      <c r="E11" s="327"/>
      <c r="F11" t="s">
        <v>6</v>
      </c>
      <c r="Q11" s="156"/>
    </row>
    <row r="12" spans="1:17" x14ac:dyDescent="0.35">
      <c r="B12" s="154"/>
      <c r="C12" s="328" t="s">
        <v>7</v>
      </c>
      <c r="D12" s="328"/>
      <c r="E12" s="328"/>
      <c r="F12" t="s">
        <v>8</v>
      </c>
      <c r="Q12" s="156"/>
    </row>
    <row r="13" spans="1:17" ht="30" customHeight="1" x14ac:dyDescent="0.35">
      <c r="B13" s="154"/>
      <c r="C13" s="329" t="s">
        <v>9</v>
      </c>
      <c r="D13" s="329"/>
      <c r="E13" s="329"/>
      <c r="F13" s="330" t="s">
        <v>10</v>
      </c>
      <c r="G13" s="330"/>
      <c r="H13" s="330"/>
      <c r="I13" s="330"/>
      <c r="J13" s="330"/>
      <c r="K13" s="330"/>
      <c r="L13" s="330"/>
      <c r="M13" s="330"/>
      <c r="N13" s="330"/>
      <c r="O13" s="330"/>
      <c r="P13" s="330"/>
      <c r="Q13" s="331"/>
    </row>
    <row r="14" spans="1:17" ht="56.25" customHeight="1" x14ac:dyDescent="0.35">
      <c r="B14" s="154"/>
      <c r="C14" s="316" t="s">
        <v>11</v>
      </c>
      <c r="D14" s="316"/>
      <c r="E14" s="316"/>
      <c r="F14" s="203" t="s">
        <v>12</v>
      </c>
      <c r="G14" s="157"/>
      <c r="H14" s="157"/>
      <c r="I14" s="157"/>
      <c r="J14" s="157"/>
      <c r="K14" s="157"/>
      <c r="L14" s="157"/>
      <c r="M14" s="157"/>
      <c r="N14" s="157"/>
      <c r="O14" s="157"/>
      <c r="P14" s="157"/>
      <c r="Q14" s="158"/>
    </row>
    <row r="15" spans="1:17" x14ac:dyDescent="0.35">
      <c r="B15" s="159"/>
      <c r="C15" s="160"/>
      <c r="D15" s="160"/>
      <c r="E15" s="160"/>
      <c r="F15" s="160"/>
      <c r="G15" s="160"/>
      <c r="H15" s="160"/>
      <c r="I15" s="160"/>
      <c r="J15" s="160"/>
      <c r="K15" s="160"/>
      <c r="L15" s="160"/>
      <c r="M15" s="160"/>
      <c r="N15" s="160"/>
      <c r="O15" s="160"/>
      <c r="P15" s="160"/>
      <c r="Q15" s="161"/>
    </row>
  </sheetData>
  <sheetProtection algorithmName="SHA-512" hashValue="w6FVhzljv5Xgn0LMENbOi9G09s/D1sV20VZyY0LiaTHxL61hsmUp8TXdzOmROu4mxt53f3agxU+DwTgEsX4buQ==" saltValue="zovPxnN3t38zt/7FVJjUzA==" spinCount="100000" sheet="1" objects="1" scenarios="1"/>
  <mergeCells count="8">
    <mergeCell ref="C14:E14"/>
    <mergeCell ref="B4:Q4"/>
    <mergeCell ref="B5:Q7"/>
    <mergeCell ref="B9:Q9"/>
    <mergeCell ref="C11:E11"/>
    <mergeCell ref="C12:E12"/>
    <mergeCell ref="C13:E13"/>
    <mergeCell ref="F13:Q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98D29-4836-4CB7-B616-AF7FA88302BA}">
  <sheetPr>
    <tabColor theme="9" tint="0.39997558519241921"/>
  </sheetPr>
  <dimension ref="A1:I23"/>
  <sheetViews>
    <sheetView zoomScale="90" zoomScaleNormal="90" workbookViewId="0">
      <selection activeCell="D13" sqref="D13"/>
    </sheetView>
  </sheetViews>
  <sheetFormatPr defaultColWidth="9.1796875" defaultRowHeight="14" x14ac:dyDescent="0.3"/>
  <cols>
    <col min="1" max="1" width="44.453125" style="172" customWidth="1"/>
    <col min="2" max="2" width="12.81640625" style="172" customWidth="1"/>
    <col min="3" max="3" width="16.54296875" style="172" customWidth="1"/>
    <col min="4" max="4" width="17.1796875" style="172" customWidth="1"/>
    <col min="5" max="5" width="16" style="172" customWidth="1"/>
    <col min="6" max="6" width="16.54296875" style="172" customWidth="1"/>
    <col min="7" max="7" width="14" style="172" customWidth="1"/>
    <col min="8" max="16384" width="9.1796875" style="172"/>
  </cols>
  <sheetData>
    <row r="1" spans="1:9" ht="23" x14ac:dyDescent="0.5">
      <c r="A1" s="162" t="s">
        <v>321</v>
      </c>
      <c r="B1" s="162"/>
    </row>
    <row r="3" spans="1:9" x14ac:dyDescent="0.3">
      <c r="A3" s="173" t="s">
        <v>322</v>
      </c>
      <c r="B3" s="174"/>
      <c r="C3" s="175"/>
      <c r="D3" s="175"/>
    </row>
    <row r="4" spans="1:9" ht="56.25" customHeight="1" thickBot="1" x14ac:dyDescent="0.35">
      <c r="A4" s="384" t="s">
        <v>323</v>
      </c>
      <c r="B4" s="384"/>
      <c r="C4" s="384"/>
      <c r="D4" s="384"/>
      <c r="E4" s="384"/>
      <c r="F4" s="384"/>
      <c r="G4" s="384"/>
    </row>
    <row r="5" spans="1:9" x14ac:dyDescent="0.3">
      <c r="A5" s="219" t="s">
        <v>324</v>
      </c>
      <c r="B5" s="182">
        <f>YEAR('Hoja De Calculo'!$B$8)-6</f>
        <v>1894</v>
      </c>
      <c r="C5" s="182">
        <f>YEAR('Hoja De Calculo'!$B$8)-5</f>
        <v>1895</v>
      </c>
      <c r="D5" s="182">
        <f>YEAR('Hoja De Calculo'!$B$8)-4</f>
        <v>1896</v>
      </c>
      <c r="E5" s="182">
        <f>YEAR('Hoja De Calculo'!$B$8)-3</f>
        <v>1897</v>
      </c>
      <c r="F5" s="182">
        <f>YEAR('Hoja De Calculo'!$B$8)-2</f>
        <v>1898</v>
      </c>
      <c r="G5" s="193">
        <f>YEAR('Hoja De Calculo'!$B$8)-1</f>
        <v>1899</v>
      </c>
    </row>
    <row r="6" spans="1:9" x14ac:dyDescent="0.3">
      <c r="A6" s="220" t="s">
        <v>325</v>
      </c>
      <c r="B6" s="218"/>
      <c r="C6" s="218"/>
      <c r="D6" s="218"/>
      <c r="E6" s="218"/>
      <c r="F6" s="218"/>
      <c r="G6" s="221"/>
    </row>
    <row r="7" spans="1:9" ht="14.5" thickBot="1" x14ac:dyDescent="0.35">
      <c r="A7" s="197" t="s">
        <v>308</v>
      </c>
      <c r="B7" s="222"/>
      <c r="C7" s="222"/>
      <c r="D7" s="222"/>
      <c r="E7" s="222"/>
      <c r="F7" s="222"/>
      <c r="G7" s="227"/>
    </row>
    <row r="8" spans="1:9" ht="14.5" thickBot="1" x14ac:dyDescent="0.35">
      <c r="A8" s="200"/>
      <c r="B8" s="200"/>
      <c r="C8" s="200"/>
      <c r="D8" s="200"/>
      <c r="E8" s="200"/>
      <c r="F8" s="223"/>
      <c r="G8" s="223"/>
      <c r="H8" s="224"/>
      <c r="I8" s="224"/>
    </row>
    <row r="9" spans="1:9" ht="15.65" customHeight="1" thickTop="1" x14ac:dyDescent="0.3">
      <c r="A9" s="376" t="s">
        <v>309</v>
      </c>
      <c r="B9" s="377"/>
      <c r="C9" s="378"/>
      <c r="D9" s="228"/>
      <c r="E9" s="200"/>
      <c r="F9" s="225">
        <v>2</v>
      </c>
      <c r="G9" s="223"/>
      <c r="H9" s="224"/>
      <c r="I9" s="224"/>
    </row>
    <row r="10" spans="1:9" ht="14.5" thickBot="1" x14ac:dyDescent="0.35">
      <c r="A10" s="379"/>
      <c r="B10" s="380"/>
      <c r="C10" s="381"/>
      <c r="D10" s="229"/>
      <c r="F10" s="224"/>
      <c r="G10" s="224"/>
      <c r="H10" s="224"/>
      <c r="I10" s="224"/>
    </row>
    <row r="11" spans="1:9" ht="14.5" thickTop="1" x14ac:dyDescent="0.3">
      <c r="A11" s="194"/>
      <c r="B11" s="175"/>
      <c r="C11" s="175"/>
      <c r="D11" s="175"/>
      <c r="F11" s="224"/>
      <c r="G11" s="224"/>
      <c r="H11" s="224"/>
      <c r="I11" s="224"/>
    </row>
    <row r="12" spans="1:9" ht="14.5" thickBot="1" x14ac:dyDescent="0.35">
      <c r="A12" s="195" t="s">
        <v>326</v>
      </c>
      <c r="B12" s="174"/>
      <c r="C12" s="175"/>
      <c r="D12" s="175"/>
      <c r="F12" s="224"/>
      <c r="G12" s="224"/>
      <c r="H12" s="224"/>
    </row>
    <row r="13" spans="1:9" ht="15" customHeight="1" x14ac:dyDescent="0.3">
      <c r="A13" s="196" t="s">
        <v>325</v>
      </c>
      <c r="B13" s="385" t="s">
        <v>327</v>
      </c>
      <c r="C13" s="386"/>
      <c r="D13" s="198">
        <f>IF(F9=1,IFERROR(SUM(B6:G6)/COUNTIF(B6:G6,"&gt;=0")/0.6,0),IFERROR(SUM(B6:G6)/COUNTIF(B6:G6,"&gt;=0"),0))</f>
        <v>0</v>
      </c>
      <c r="E13" s="374" t="str">
        <f>IF(F9=1, "Convertido de fuste a arbol entero","No es necesario convertir" )</f>
        <v>No es necesario convertir</v>
      </c>
      <c r="F13" s="375"/>
      <c r="G13" s="375"/>
    </row>
    <row r="14" spans="1:9" ht="29.25" customHeight="1" thickBot="1" x14ac:dyDescent="0.35">
      <c r="A14" s="197" t="s">
        <v>308</v>
      </c>
      <c r="B14" s="387"/>
      <c r="C14" s="388"/>
      <c r="D14" s="217">
        <f>IF(F9=1,IFERROR(SUM(B7:G7)/COUNTIF(B7:G7,"&gt;=0")/0.6,0),IFERROR(SUM(B7:G7)/COUNTIF(B7:G7,"&gt;=0"),0))</f>
        <v>0</v>
      </c>
      <c r="E14" s="374"/>
      <c r="F14" s="375"/>
      <c r="G14" s="375"/>
    </row>
    <row r="15" spans="1:9" x14ac:dyDescent="0.3">
      <c r="A15" s="194"/>
      <c r="B15" s="200"/>
      <c r="C15" s="200"/>
      <c r="D15" s="200"/>
    </row>
    <row r="16" spans="1:9" ht="14.5" thickBot="1" x14ac:dyDescent="0.35">
      <c r="A16" s="195" t="s">
        <v>328</v>
      </c>
      <c r="B16" s="201"/>
      <c r="C16" s="200"/>
      <c r="D16" s="200"/>
    </row>
    <row r="17" spans="1:5" x14ac:dyDescent="0.3">
      <c r="A17" s="196" t="s">
        <v>325</v>
      </c>
      <c r="B17" s="383" t="s">
        <v>313</v>
      </c>
      <c r="C17" s="383"/>
      <c r="D17" s="198">
        <f>0.53*D13</f>
        <v>0</v>
      </c>
      <c r="E17" s="175"/>
    </row>
    <row r="18" spans="1:5" ht="14.5" thickBot="1" x14ac:dyDescent="0.35">
      <c r="A18" s="197" t="s">
        <v>308</v>
      </c>
      <c r="B18" s="382" t="s">
        <v>314</v>
      </c>
      <c r="C18" s="382"/>
      <c r="D18" s="199">
        <f>0.725*D14</f>
        <v>0</v>
      </c>
      <c r="E18" s="216"/>
    </row>
    <row r="19" spans="1:5" x14ac:dyDescent="0.3">
      <c r="A19" s="194"/>
      <c r="B19" s="200"/>
      <c r="C19" s="200"/>
      <c r="D19" s="200"/>
    </row>
    <row r="20" spans="1:5" ht="14.5" thickBot="1" x14ac:dyDescent="0.35">
      <c r="A20" s="195" t="s">
        <v>315</v>
      </c>
      <c r="B20" s="201"/>
      <c r="C20" s="200"/>
      <c r="D20" s="200"/>
    </row>
    <row r="21" spans="1:5" ht="15" customHeight="1" x14ac:dyDescent="0.3">
      <c r="A21" s="196" t="s">
        <v>316</v>
      </c>
      <c r="B21" s="383" t="s">
        <v>317</v>
      </c>
      <c r="C21" s="383"/>
      <c r="D21" s="198">
        <f>IFERROR(SUM(D17:D18)*0.5,"")</f>
        <v>0</v>
      </c>
    </row>
    <row r="22" spans="1:5" ht="16" thickBot="1" x14ac:dyDescent="0.35">
      <c r="A22" s="197" t="s">
        <v>318</v>
      </c>
      <c r="B22" s="382" t="s">
        <v>319</v>
      </c>
      <c r="C22" s="382"/>
      <c r="D22" s="202">
        <f>IFERROR(D21*3.67,"")</f>
        <v>0</v>
      </c>
      <c r="E22" s="204" t="s">
        <v>329</v>
      </c>
    </row>
    <row r="23" spans="1:5" x14ac:dyDescent="0.3">
      <c r="A23" s="175"/>
      <c r="B23" s="175"/>
      <c r="C23" s="175"/>
      <c r="D23" s="175"/>
    </row>
  </sheetData>
  <sheetProtection algorithmName="SHA-512" hashValue="pm9DDIR+TbNcKidBIh59OrubavSbB3hyocJSMKPBkPWG1DgX0g3p1Rk7uMns4IyfGAOQJFw7fprJu/qV1ZxQPg==" saltValue="otX3xerBHIrKcCypgl1YOw==" spinCount="100000" sheet="1" objects="1" scenarios="1"/>
  <protectedRanges>
    <protectedRange sqref="F9" name="Volume adjuster"/>
    <protectedRange sqref="B6:G9" name="Range1"/>
  </protectedRanges>
  <mergeCells count="8">
    <mergeCell ref="B18:C18"/>
    <mergeCell ref="B21:C21"/>
    <mergeCell ref="B22:C22"/>
    <mergeCell ref="A4:G4"/>
    <mergeCell ref="B17:C17"/>
    <mergeCell ref="B13:C14"/>
    <mergeCell ref="A9:C10"/>
    <mergeCell ref="E13:G14"/>
  </mergeCells>
  <conditionalFormatting sqref="E13:G14">
    <cfRule type="containsText" dxfId="1" priority="1" operator="containsText" text="Convertido de fuste a arbol entero">
      <formula>NOT(ISERROR(SEARCH("Convertido de fuste a arbol entero",E13)))</formula>
    </cfRule>
    <cfRule type="containsText" dxfId="0" priority="2" operator="containsText" text="No es necesario convertir">
      <formula>NOT(ISERROR(SEARCH("No es necesario convertir",E13)))</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3</xdr:col>
                    <xdr:colOff>152400</xdr:colOff>
                    <xdr:row>7</xdr:row>
                    <xdr:rowOff>146050</xdr:rowOff>
                  </from>
                  <to>
                    <xdr:col>3</xdr:col>
                    <xdr:colOff>685800</xdr:colOff>
                    <xdr:row>9</xdr:row>
                    <xdr:rowOff>50800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xdr:col>
                    <xdr:colOff>152400</xdr:colOff>
                    <xdr:row>8</xdr:row>
                    <xdr:rowOff>146050</xdr:rowOff>
                  </from>
                  <to>
                    <xdr:col>4</xdr:col>
                    <xdr:colOff>114300</xdr:colOff>
                    <xdr:row>10</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HW165"/>
  <sheetViews>
    <sheetView zoomScale="85" zoomScaleNormal="85" workbookViewId="0">
      <selection activeCell="B10" sqref="B10"/>
    </sheetView>
  </sheetViews>
  <sheetFormatPr defaultColWidth="8.81640625" defaultRowHeight="17.5" x14ac:dyDescent="0.35"/>
  <cols>
    <col min="1" max="1" width="72.54296875" style="127" customWidth="1"/>
    <col min="2" max="2" width="21.54296875" style="124" customWidth="1"/>
    <col min="3" max="3" width="21.81640625" style="124" customWidth="1"/>
    <col min="4" max="4" width="22.453125" style="124" customWidth="1"/>
    <col min="5" max="5" width="22.81640625" style="124" customWidth="1"/>
    <col min="6" max="6" width="23.81640625" style="124" customWidth="1"/>
    <col min="7" max="7" width="21.54296875" style="124" customWidth="1"/>
    <col min="8" max="8" width="24.1796875" style="124" customWidth="1"/>
    <col min="9" max="9" width="21.54296875" style="124" customWidth="1"/>
    <col min="10" max="10" width="19" style="124" customWidth="1"/>
    <col min="11" max="11" width="21.54296875" style="124" customWidth="1"/>
    <col min="12" max="12" width="21.453125" style="124" customWidth="1"/>
    <col min="13" max="13" width="20.453125" style="124" customWidth="1"/>
    <col min="14" max="14" width="14.453125" style="124" customWidth="1"/>
    <col min="15" max="15" width="13.81640625" style="124" customWidth="1"/>
    <col min="16" max="18" width="14.453125" style="124" customWidth="1"/>
    <col min="19" max="19" width="13.453125" style="124" customWidth="1"/>
    <col min="20" max="26" width="14.453125" style="124" customWidth="1"/>
    <col min="27" max="27" width="15.54296875" style="124" customWidth="1"/>
    <col min="28" max="28" width="16.1796875" style="124" customWidth="1"/>
    <col min="29" max="29" width="16.453125" style="124" customWidth="1"/>
    <col min="30" max="53" width="14.453125" style="124" customWidth="1"/>
    <col min="54" max="54" width="18" style="124" customWidth="1"/>
    <col min="55" max="55" width="17.1796875" style="124" customWidth="1"/>
    <col min="56" max="64" width="14.453125" style="124" customWidth="1"/>
    <col min="65" max="65" width="13.1796875" style="124" customWidth="1"/>
    <col min="66" max="68" width="14.453125" style="124" customWidth="1"/>
    <col min="69" max="69" width="12.54296875" style="124" customWidth="1"/>
    <col min="70" max="102" width="14.453125" style="124" customWidth="1"/>
    <col min="103" max="103" width="11.453125" style="124" customWidth="1"/>
    <col min="104" max="104" width="142.81640625" style="121" customWidth="1"/>
    <col min="105" max="105" width="15.81640625" style="122" customWidth="1"/>
    <col min="106" max="106" width="32" style="122" customWidth="1"/>
    <col min="107" max="107" width="14.81640625" style="123" customWidth="1"/>
    <col min="108" max="108" width="12.453125" style="123" customWidth="1"/>
    <col min="109" max="109" width="13.1796875" style="123" customWidth="1"/>
    <col min="110" max="110" width="9.453125" style="123" customWidth="1"/>
    <col min="111" max="193" width="8.81640625" style="123"/>
    <col min="194" max="16384" width="8.81640625" style="122"/>
  </cols>
  <sheetData>
    <row r="1" spans="1:231" s="5" customFormat="1" ht="21" customHeight="1" x14ac:dyDescent="0.35">
      <c r="A1" s="341" t="s">
        <v>13</v>
      </c>
      <c r="B1" s="144"/>
      <c r="C1" s="145"/>
      <c r="D1" s="1"/>
      <c r="E1" s="335" t="s">
        <v>14</v>
      </c>
      <c r="F1" s="336"/>
      <c r="G1" s="336"/>
      <c r="H1" s="336"/>
      <c r="I1" s="336"/>
      <c r="J1" s="336"/>
      <c r="K1" s="337"/>
      <c r="L1" s="2"/>
      <c r="M1" s="144"/>
      <c r="N1" s="144"/>
      <c r="O1" s="144"/>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1"/>
      <c r="BC1" s="335" t="s">
        <v>15</v>
      </c>
      <c r="BD1" s="336"/>
      <c r="BE1" s="336"/>
      <c r="BF1" s="336"/>
      <c r="BG1" s="336"/>
      <c r="BH1" s="336"/>
      <c r="BI1" s="337"/>
      <c r="BJ1" s="2"/>
      <c r="BK1" s="144"/>
      <c r="BL1" s="144"/>
      <c r="BM1" s="144"/>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row>
    <row r="2" spans="1:231" s="5" customFormat="1" ht="20.25" customHeight="1" thickBot="1" x14ac:dyDescent="0.4">
      <c r="A2" s="342"/>
      <c r="B2" s="146"/>
      <c r="C2" s="145"/>
      <c r="D2" s="6"/>
      <c r="E2" s="335" t="s">
        <v>16</v>
      </c>
      <c r="F2" s="336"/>
      <c r="G2" s="336"/>
      <c r="H2" s="336"/>
      <c r="I2" s="336"/>
      <c r="J2" s="336"/>
      <c r="K2" s="33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2"/>
      <c r="AU2" s="147"/>
      <c r="AV2" s="144"/>
      <c r="AW2" s="144"/>
      <c r="AX2" s="3"/>
      <c r="AY2" s="3"/>
      <c r="AZ2" s="3"/>
      <c r="BA2" s="3"/>
      <c r="BB2" s="6"/>
      <c r="BC2" s="335" t="s">
        <v>16</v>
      </c>
      <c r="BD2" s="336"/>
      <c r="BE2" s="336"/>
      <c r="BF2" s="336"/>
      <c r="BG2" s="336"/>
      <c r="BH2" s="336"/>
      <c r="BI2" s="337"/>
      <c r="BJ2" s="3"/>
      <c r="BK2" s="3"/>
      <c r="BL2" s="3"/>
      <c r="BM2" s="3"/>
      <c r="BN2" s="3"/>
      <c r="BO2" s="3"/>
      <c r="BP2" s="3"/>
      <c r="BQ2" s="3"/>
      <c r="BR2" s="3"/>
      <c r="BS2" s="3"/>
      <c r="BT2" s="3"/>
      <c r="BU2" s="3"/>
      <c r="BV2" s="3"/>
      <c r="BW2" s="3"/>
      <c r="BX2" s="3"/>
      <c r="BY2" s="3"/>
      <c r="BZ2" s="3"/>
      <c r="CA2" s="3"/>
      <c r="CB2" s="3"/>
      <c r="CC2" s="3"/>
      <c r="CD2" s="3"/>
      <c r="CE2" s="3"/>
      <c r="CF2" s="3"/>
      <c r="CG2" s="3"/>
      <c r="CH2" s="3"/>
      <c r="CI2" s="3"/>
      <c r="CJ2" s="4"/>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row>
    <row r="3" spans="1:231" s="3" customFormat="1" ht="6" customHeight="1" x14ac:dyDescent="0.35">
      <c r="A3" s="7"/>
      <c r="B3" s="144"/>
      <c r="C3" s="144"/>
      <c r="D3" s="144"/>
      <c r="E3" s="144"/>
      <c r="F3" s="144"/>
      <c r="G3" s="144"/>
      <c r="H3" s="144"/>
      <c r="I3" s="144"/>
      <c r="J3" s="144"/>
      <c r="K3" s="144"/>
      <c r="L3" s="144"/>
      <c r="M3" s="144"/>
      <c r="N3" s="144"/>
      <c r="O3" s="144"/>
      <c r="BB3" s="144"/>
      <c r="BC3" s="144"/>
      <c r="BD3" s="144"/>
      <c r="BE3" s="144"/>
      <c r="BF3" s="144"/>
      <c r="BG3" s="144"/>
      <c r="BH3" s="144"/>
      <c r="BI3" s="144"/>
      <c r="BJ3" s="144"/>
      <c r="BK3" s="144"/>
      <c r="BL3" s="144"/>
      <c r="BM3" s="144"/>
      <c r="CZ3" s="4"/>
    </row>
    <row r="4" spans="1:231" s="3" customFormat="1" ht="37" customHeight="1" x14ac:dyDescent="0.35">
      <c r="A4" s="7"/>
      <c r="B4" s="144"/>
      <c r="C4" s="144"/>
      <c r="D4" s="144"/>
      <c r="E4" s="144"/>
      <c r="F4" s="144"/>
      <c r="G4" s="144"/>
      <c r="H4" s="144"/>
      <c r="I4" s="144"/>
      <c r="J4" s="144"/>
      <c r="K4" s="144"/>
      <c r="L4" s="144"/>
      <c r="M4" s="144"/>
      <c r="N4" s="144"/>
      <c r="O4" s="144"/>
      <c r="BB4" s="144"/>
      <c r="BC4" s="144"/>
      <c r="BD4" s="144"/>
      <c r="BE4" s="144"/>
      <c r="BF4" s="144"/>
      <c r="BG4" s="144"/>
      <c r="BH4" s="144"/>
      <c r="BI4" s="144"/>
      <c r="BJ4" s="144"/>
      <c r="BK4" s="144"/>
      <c r="BL4" s="144"/>
      <c r="BM4" s="144"/>
      <c r="CZ4" s="4"/>
    </row>
    <row r="5" spans="1:231" s="3" customFormat="1" ht="31.5" customHeight="1" x14ac:dyDescent="0.35">
      <c r="A5" s="313" t="s">
        <v>17</v>
      </c>
      <c r="B5" s="314"/>
      <c r="C5" s="144"/>
      <c r="D5" s="144"/>
      <c r="E5" s="144"/>
      <c r="F5" s="144"/>
      <c r="G5" s="144"/>
      <c r="H5" s="144"/>
      <c r="I5" s="144"/>
      <c r="J5" s="144"/>
      <c r="K5" s="144"/>
      <c r="L5" s="144"/>
      <c r="M5" s="144"/>
      <c r="N5" s="144"/>
      <c r="O5" s="144"/>
      <c r="BB5" s="144"/>
      <c r="BC5" s="144"/>
      <c r="BD5" s="144"/>
      <c r="BE5" s="144"/>
      <c r="BF5" s="144"/>
      <c r="BG5" s="144"/>
      <c r="BH5" s="144"/>
      <c r="BI5" s="144"/>
      <c r="BJ5" s="144"/>
      <c r="BK5" s="144"/>
      <c r="BL5" s="144"/>
      <c r="BM5" s="144"/>
      <c r="CZ5" s="4"/>
    </row>
    <row r="6" spans="1:231" s="3" customFormat="1" ht="25.5" customHeight="1" x14ac:dyDescent="0.35">
      <c r="A6" s="315" t="s">
        <v>18</v>
      </c>
      <c r="B6" s="144"/>
      <c r="C6" s="144"/>
      <c r="D6" s="144"/>
      <c r="E6" s="144"/>
      <c r="F6" s="144"/>
      <c r="G6" s="144"/>
      <c r="H6" s="144"/>
      <c r="I6" s="144"/>
      <c r="J6" s="144"/>
      <c r="K6" s="144"/>
      <c r="L6" s="144"/>
      <c r="M6" s="144"/>
      <c r="N6" s="144"/>
      <c r="O6" s="144"/>
      <c r="BB6" s="144"/>
      <c r="BC6" s="144"/>
      <c r="BD6" s="144"/>
      <c r="BE6" s="144"/>
      <c r="BF6" s="144"/>
      <c r="BG6" s="144"/>
      <c r="BH6" s="144"/>
      <c r="BI6" s="144"/>
      <c r="BJ6" s="144"/>
      <c r="BK6" s="144"/>
      <c r="BL6" s="144"/>
      <c r="BM6" s="144"/>
      <c r="CZ6" s="4"/>
    </row>
    <row r="7" spans="1:231" s="5" customFormat="1" ht="42" customHeight="1" x14ac:dyDescent="0.3">
      <c r="A7" s="8"/>
      <c r="B7" s="9" t="s">
        <v>19</v>
      </c>
      <c r="C7" s="10">
        <v>1</v>
      </c>
      <c r="D7" s="11">
        <f>C7+1</f>
        <v>2</v>
      </c>
      <c r="E7" s="11">
        <f t="shared" ref="E7:BP7" si="0">D7+1</f>
        <v>3</v>
      </c>
      <c r="F7" s="11">
        <f t="shared" si="0"/>
        <v>4</v>
      </c>
      <c r="G7" s="11">
        <f t="shared" si="0"/>
        <v>5</v>
      </c>
      <c r="H7" s="11">
        <f t="shared" si="0"/>
        <v>6</v>
      </c>
      <c r="I7" s="11">
        <f t="shared" si="0"/>
        <v>7</v>
      </c>
      <c r="J7" s="11">
        <f t="shared" si="0"/>
        <v>8</v>
      </c>
      <c r="K7" s="11">
        <f t="shared" si="0"/>
        <v>9</v>
      </c>
      <c r="L7" s="11">
        <f t="shared" si="0"/>
        <v>10</v>
      </c>
      <c r="M7" s="11">
        <f t="shared" si="0"/>
        <v>11</v>
      </c>
      <c r="N7" s="11">
        <f t="shared" si="0"/>
        <v>12</v>
      </c>
      <c r="O7" s="11">
        <f t="shared" si="0"/>
        <v>13</v>
      </c>
      <c r="P7" s="11">
        <f t="shared" si="0"/>
        <v>14</v>
      </c>
      <c r="Q7" s="11">
        <f t="shared" si="0"/>
        <v>15</v>
      </c>
      <c r="R7" s="11">
        <f t="shared" si="0"/>
        <v>16</v>
      </c>
      <c r="S7" s="11">
        <f t="shared" si="0"/>
        <v>17</v>
      </c>
      <c r="T7" s="11">
        <f t="shared" si="0"/>
        <v>18</v>
      </c>
      <c r="U7" s="11">
        <f t="shared" si="0"/>
        <v>19</v>
      </c>
      <c r="V7" s="11">
        <f t="shared" si="0"/>
        <v>20</v>
      </c>
      <c r="W7" s="11">
        <f t="shared" si="0"/>
        <v>21</v>
      </c>
      <c r="X7" s="11">
        <f t="shared" si="0"/>
        <v>22</v>
      </c>
      <c r="Y7" s="11">
        <f t="shared" si="0"/>
        <v>23</v>
      </c>
      <c r="Z7" s="11">
        <f t="shared" si="0"/>
        <v>24</v>
      </c>
      <c r="AA7" s="11">
        <f t="shared" si="0"/>
        <v>25</v>
      </c>
      <c r="AB7" s="11">
        <f t="shared" si="0"/>
        <v>26</v>
      </c>
      <c r="AC7" s="11">
        <f t="shared" si="0"/>
        <v>27</v>
      </c>
      <c r="AD7" s="11">
        <f t="shared" si="0"/>
        <v>28</v>
      </c>
      <c r="AE7" s="11">
        <f t="shared" si="0"/>
        <v>29</v>
      </c>
      <c r="AF7" s="11">
        <f t="shared" si="0"/>
        <v>30</v>
      </c>
      <c r="AG7" s="11">
        <f t="shared" si="0"/>
        <v>31</v>
      </c>
      <c r="AH7" s="11">
        <f t="shared" si="0"/>
        <v>32</v>
      </c>
      <c r="AI7" s="11">
        <f t="shared" si="0"/>
        <v>33</v>
      </c>
      <c r="AJ7" s="11">
        <f t="shared" si="0"/>
        <v>34</v>
      </c>
      <c r="AK7" s="11">
        <f t="shared" si="0"/>
        <v>35</v>
      </c>
      <c r="AL7" s="11">
        <f t="shared" si="0"/>
        <v>36</v>
      </c>
      <c r="AM7" s="11">
        <f t="shared" si="0"/>
        <v>37</v>
      </c>
      <c r="AN7" s="11">
        <f t="shared" si="0"/>
        <v>38</v>
      </c>
      <c r="AO7" s="11">
        <f t="shared" si="0"/>
        <v>39</v>
      </c>
      <c r="AP7" s="11">
        <f t="shared" si="0"/>
        <v>40</v>
      </c>
      <c r="AQ7" s="11">
        <f t="shared" si="0"/>
        <v>41</v>
      </c>
      <c r="AR7" s="11">
        <f t="shared" si="0"/>
        <v>42</v>
      </c>
      <c r="AS7" s="11">
        <f t="shared" si="0"/>
        <v>43</v>
      </c>
      <c r="AT7" s="11">
        <f t="shared" si="0"/>
        <v>44</v>
      </c>
      <c r="AU7" s="11">
        <f t="shared" si="0"/>
        <v>45</v>
      </c>
      <c r="AV7" s="11">
        <f t="shared" si="0"/>
        <v>46</v>
      </c>
      <c r="AW7" s="11">
        <f t="shared" si="0"/>
        <v>47</v>
      </c>
      <c r="AX7" s="11">
        <f t="shared" si="0"/>
        <v>48</v>
      </c>
      <c r="AY7" s="11">
        <f t="shared" si="0"/>
        <v>49</v>
      </c>
      <c r="AZ7" s="11">
        <f t="shared" si="0"/>
        <v>50</v>
      </c>
      <c r="BA7" s="11">
        <f t="shared" si="0"/>
        <v>51</v>
      </c>
      <c r="BB7" s="11">
        <f t="shared" si="0"/>
        <v>52</v>
      </c>
      <c r="BC7" s="11">
        <f t="shared" si="0"/>
        <v>53</v>
      </c>
      <c r="BD7" s="11">
        <f t="shared" si="0"/>
        <v>54</v>
      </c>
      <c r="BE7" s="11">
        <f t="shared" si="0"/>
        <v>55</v>
      </c>
      <c r="BF7" s="11">
        <f t="shared" si="0"/>
        <v>56</v>
      </c>
      <c r="BG7" s="11">
        <f t="shared" si="0"/>
        <v>57</v>
      </c>
      <c r="BH7" s="11">
        <f t="shared" si="0"/>
        <v>58</v>
      </c>
      <c r="BI7" s="11">
        <f t="shared" si="0"/>
        <v>59</v>
      </c>
      <c r="BJ7" s="11">
        <f t="shared" si="0"/>
        <v>60</v>
      </c>
      <c r="BK7" s="11">
        <f t="shared" si="0"/>
        <v>61</v>
      </c>
      <c r="BL7" s="11">
        <f t="shared" si="0"/>
        <v>62</v>
      </c>
      <c r="BM7" s="11">
        <f t="shared" si="0"/>
        <v>63</v>
      </c>
      <c r="BN7" s="11">
        <f t="shared" si="0"/>
        <v>64</v>
      </c>
      <c r="BO7" s="11">
        <f t="shared" si="0"/>
        <v>65</v>
      </c>
      <c r="BP7" s="11">
        <f t="shared" si="0"/>
        <v>66</v>
      </c>
      <c r="BQ7" s="11">
        <f t="shared" ref="BQ7:CX7" si="1">BP7+1</f>
        <v>67</v>
      </c>
      <c r="BR7" s="11">
        <f t="shared" si="1"/>
        <v>68</v>
      </c>
      <c r="BS7" s="11">
        <f t="shared" si="1"/>
        <v>69</v>
      </c>
      <c r="BT7" s="11">
        <f t="shared" si="1"/>
        <v>70</v>
      </c>
      <c r="BU7" s="11">
        <f t="shared" si="1"/>
        <v>71</v>
      </c>
      <c r="BV7" s="11">
        <f t="shared" si="1"/>
        <v>72</v>
      </c>
      <c r="BW7" s="11">
        <f t="shared" si="1"/>
        <v>73</v>
      </c>
      <c r="BX7" s="11">
        <f t="shared" si="1"/>
        <v>74</v>
      </c>
      <c r="BY7" s="11">
        <f t="shared" si="1"/>
        <v>75</v>
      </c>
      <c r="BZ7" s="11">
        <f t="shared" si="1"/>
        <v>76</v>
      </c>
      <c r="CA7" s="11">
        <f t="shared" si="1"/>
        <v>77</v>
      </c>
      <c r="CB7" s="11">
        <f t="shared" si="1"/>
        <v>78</v>
      </c>
      <c r="CC7" s="11">
        <f t="shared" si="1"/>
        <v>79</v>
      </c>
      <c r="CD7" s="11">
        <f t="shared" si="1"/>
        <v>80</v>
      </c>
      <c r="CE7" s="11">
        <f t="shared" si="1"/>
        <v>81</v>
      </c>
      <c r="CF7" s="11">
        <f t="shared" si="1"/>
        <v>82</v>
      </c>
      <c r="CG7" s="11">
        <f t="shared" si="1"/>
        <v>83</v>
      </c>
      <c r="CH7" s="11">
        <f t="shared" si="1"/>
        <v>84</v>
      </c>
      <c r="CI7" s="11">
        <f t="shared" si="1"/>
        <v>85</v>
      </c>
      <c r="CJ7" s="11">
        <f t="shared" si="1"/>
        <v>86</v>
      </c>
      <c r="CK7" s="11">
        <f t="shared" si="1"/>
        <v>87</v>
      </c>
      <c r="CL7" s="11">
        <f t="shared" si="1"/>
        <v>88</v>
      </c>
      <c r="CM7" s="11">
        <f t="shared" si="1"/>
        <v>89</v>
      </c>
      <c r="CN7" s="11">
        <f t="shared" si="1"/>
        <v>90</v>
      </c>
      <c r="CO7" s="11">
        <f t="shared" si="1"/>
        <v>91</v>
      </c>
      <c r="CP7" s="11">
        <f t="shared" si="1"/>
        <v>92</v>
      </c>
      <c r="CQ7" s="11">
        <f t="shared" si="1"/>
        <v>93</v>
      </c>
      <c r="CR7" s="11">
        <f t="shared" si="1"/>
        <v>94</v>
      </c>
      <c r="CS7" s="11">
        <f t="shared" si="1"/>
        <v>95</v>
      </c>
      <c r="CT7" s="11">
        <f t="shared" si="1"/>
        <v>96</v>
      </c>
      <c r="CU7" s="11">
        <f t="shared" si="1"/>
        <v>97</v>
      </c>
      <c r="CV7" s="11">
        <f t="shared" si="1"/>
        <v>98</v>
      </c>
      <c r="CW7" s="11">
        <f t="shared" si="1"/>
        <v>99</v>
      </c>
      <c r="CX7" s="11">
        <f t="shared" si="1"/>
        <v>100</v>
      </c>
      <c r="CY7" s="11"/>
      <c r="CZ7" s="12" t="s">
        <v>20</v>
      </c>
      <c r="DA7" s="9" t="s">
        <v>21</v>
      </c>
      <c r="DB7" s="9" t="s">
        <v>22</v>
      </c>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row>
    <row r="8" spans="1:231" s="5" customFormat="1" ht="60" customHeight="1" x14ac:dyDescent="0.3">
      <c r="A8" s="8" t="s">
        <v>23</v>
      </c>
      <c r="B8" s="13"/>
      <c r="C8" s="338" t="s">
        <v>24</v>
      </c>
      <c r="D8" s="339"/>
      <c r="E8" s="339"/>
      <c r="F8" s="339"/>
      <c r="G8" s="339"/>
      <c r="H8" s="339"/>
      <c r="I8" s="339"/>
      <c r="J8" s="339"/>
      <c r="K8" s="339"/>
      <c r="L8" s="340"/>
      <c r="M8" s="14"/>
      <c r="N8" s="15"/>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14"/>
      <c r="BL8" s="15"/>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129" t="s">
        <v>25</v>
      </c>
      <c r="DA8" s="9">
        <v>3.12</v>
      </c>
      <c r="DB8" s="9"/>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row>
    <row r="9" spans="1:231" s="5" customFormat="1" ht="28.5" customHeight="1" x14ac:dyDescent="0.3">
      <c r="A9" s="16" t="s">
        <v>26</v>
      </c>
      <c r="B9" s="17"/>
      <c r="C9" s="18">
        <f>B8</f>
        <v>0</v>
      </c>
      <c r="D9" s="18">
        <f t="shared" ref="D9:BO9" si="2">C10+DATEDIF(DATE(YEAR(C10),MONTH(C10),DAY(C10)),DATE(YEAR(C10),MONTH(C10),DAY(C10)),"d")+1</f>
        <v>1</v>
      </c>
      <c r="E9" s="18">
        <f t="shared" si="2"/>
        <v>367</v>
      </c>
      <c r="F9" s="18">
        <f t="shared" si="2"/>
        <v>732</v>
      </c>
      <c r="G9" s="18">
        <f t="shared" si="2"/>
        <v>1097</v>
      </c>
      <c r="H9" s="18">
        <f t="shared" si="2"/>
        <v>1462</v>
      </c>
      <c r="I9" s="18">
        <f t="shared" si="2"/>
        <v>1828</v>
      </c>
      <c r="J9" s="18">
        <f t="shared" si="2"/>
        <v>2193</v>
      </c>
      <c r="K9" s="18">
        <f t="shared" si="2"/>
        <v>2558</v>
      </c>
      <c r="L9" s="18">
        <f t="shared" si="2"/>
        <v>2923</v>
      </c>
      <c r="M9" s="18">
        <f t="shared" si="2"/>
        <v>3289</v>
      </c>
      <c r="N9" s="18">
        <f t="shared" si="2"/>
        <v>3654</v>
      </c>
      <c r="O9" s="18">
        <f t="shared" si="2"/>
        <v>4019</v>
      </c>
      <c r="P9" s="18">
        <f t="shared" si="2"/>
        <v>4384</v>
      </c>
      <c r="Q9" s="18">
        <f t="shared" si="2"/>
        <v>4750</v>
      </c>
      <c r="R9" s="18">
        <f t="shared" si="2"/>
        <v>5115</v>
      </c>
      <c r="S9" s="18">
        <f t="shared" si="2"/>
        <v>5480</v>
      </c>
      <c r="T9" s="18">
        <f t="shared" si="2"/>
        <v>5845</v>
      </c>
      <c r="U9" s="18">
        <f t="shared" si="2"/>
        <v>6211</v>
      </c>
      <c r="V9" s="18">
        <f t="shared" si="2"/>
        <v>6576</v>
      </c>
      <c r="W9" s="18">
        <f t="shared" si="2"/>
        <v>6941</v>
      </c>
      <c r="X9" s="18">
        <f t="shared" si="2"/>
        <v>7306</v>
      </c>
      <c r="Y9" s="18">
        <f t="shared" si="2"/>
        <v>7672</v>
      </c>
      <c r="Z9" s="18">
        <f t="shared" si="2"/>
        <v>8037</v>
      </c>
      <c r="AA9" s="18">
        <f t="shared" si="2"/>
        <v>8402</v>
      </c>
      <c r="AB9" s="18">
        <f t="shared" si="2"/>
        <v>8767</v>
      </c>
      <c r="AC9" s="18">
        <f t="shared" si="2"/>
        <v>9133</v>
      </c>
      <c r="AD9" s="18">
        <f t="shared" si="2"/>
        <v>9498</v>
      </c>
      <c r="AE9" s="18">
        <f t="shared" si="2"/>
        <v>9863</v>
      </c>
      <c r="AF9" s="18">
        <f t="shared" si="2"/>
        <v>10228</v>
      </c>
      <c r="AG9" s="18">
        <f t="shared" si="2"/>
        <v>10594</v>
      </c>
      <c r="AH9" s="18">
        <f t="shared" si="2"/>
        <v>10959</v>
      </c>
      <c r="AI9" s="18">
        <f t="shared" si="2"/>
        <v>11324</v>
      </c>
      <c r="AJ9" s="18">
        <f t="shared" si="2"/>
        <v>11689</v>
      </c>
      <c r="AK9" s="18">
        <f t="shared" si="2"/>
        <v>12055</v>
      </c>
      <c r="AL9" s="18">
        <f t="shared" si="2"/>
        <v>12420</v>
      </c>
      <c r="AM9" s="18">
        <f t="shared" si="2"/>
        <v>12785</v>
      </c>
      <c r="AN9" s="18">
        <f t="shared" si="2"/>
        <v>13150</v>
      </c>
      <c r="AO9" s="18">
        <f t="shared" si="2"/>
        <v>13516</v>
      </c>
      <c r="AP9" s="18">
        <f t="shared" si="2"/>
        <v>13881</v>
      </c>
      <c r="AQ9" s="18">
        <f t="shared" si="2"/>
        <v>14246</v>
      </c>
      <c r="AR9" s="18">
        <f t="shared" si="2"/>
        <v>14611</v>
      </c>
      <c r="AS9" s="18">
        <f t="shared" si="2"/>
        <v>14977</v>
      </c>
      <c r="AT9" s="18">
        <f t="shared" si="2"/>
        <v>15342</v>
      </c>
      <c r="AU9" s="18">
        <f t="shared" si="2"/>
        <v>15707</v>
      </c>
      <c r="AV9" s="18">
        <f t="shared" si="2"/>
        <v>16072</v>
      </c>
      <c r="AW9" s="18">
        <f t="shared" si="2"/>
        <v>16438</v>
      </c>
      <c r="AX9" s="18">
        <f t="shared" si="2"/>
        <v>16803</v>
      </c>
      <c r="AY9" s="18">
        <f t="shared" si="2"/>
        <v>17168</v>
      </c>
      <c r="AZ9" s="18">
        <f t="shared" si="2"/>
        <v>17533</v>
      </c>
      <c r="BA9" s="18">
        <f t="shared" si="2"/>
        <v>17899</v>
      </c>
      <c r="BB9" s="18">
        <f t="shared" si="2"/>
        <v>18264</v>
      </c>
      <c r="BC9" s="18">
        <f t="shared" si="2"/>
        <v>18629</v>
      </c>
      <c r="BD9" s="18">
        <f t="shared" si="2"/>
        <v>18994</v>
      </c>
      <c r="BE9" s="18">
        <f t="shared" si="2"/>
        <v>19360</v>
      </c>
      <c r="BF9" s="18">
        <f t="shared" si="2"/>
        <v>19725</v>
      </c>
      <c r="BG9" s="18">
        <f t="shared" si="2"/>
        <v>20090</v>
      </c>
      <c r="BH9" s="18">
        <f t="shared" si="2"/>
        <v>20455</v>
      </c>
      <c r="BI9" s="18">
        <f t="shared" si="2"/>
        <v>20821</v>
      </c>
      <c r="BJ9" s="18">
        <f t="shared" si="2"/>
        <v>21186</v>
      </c>
      <c r="BK9" s="18">
        <f t="shared" si="2"/>
        <v>21551</v>
      </c>
      <c r="BL9" s="18">
        <f t="shared" si="2"/>
        <v>21916</v>
      </c>
      <c r="BM9" s="18">
        <f t="shared" si="2"/>
        <v>22282</v>
      </c>
      <c r="BN9" s="18">
        <f t="shared" si="2"/>
        <v>22647</v>
      </c>
      <c r="BO9" s="18">
        <f t="shared" si="2"/>
        <v>23012</v>
      </c>
      <c r="BP9" s="18">
        <f t="shared" ref="BP9:CX9" si="3">BO10+DATEDIF(DATE(YEAR(BO10),MONTH(BO10),DAY(BO10)),DATE(YEAR(BO10),MONTH(BO10),DAY(BO10)),"d")+1</f>
        <v>23377</v>
      </c>
      <c r="BQ9" s="18">
        <f t="shared" si="3"/>
        <v>23743</v>
      </c>
      <c r="BR9" s="18">
        <f t="shared" si="3"/>
        <v>24108</v>
      </c>
      <c r="BS9" s="18">
        <f t="shared" si="3"/>
        <v>24473</v>
      </c>
      <c r="BT9" s="18">
        <f t="shared" si="3"/>
        <v>24838</v>
      </c>
      <c r="BU9" s="18">
        <f t="shared" si="3"/>
        <v>25204</v>
      </c>
      <c r="BV9" s="18">
        <f t="shared" si="3"/>
        <v>25569</v>
      </c>
      <c r="BW9" s="18">
        <f t="shared" si="3"/>
        <v>25934</v>
      </c>
      <c r="BX9" s="18">
        <f t="shared" si="3"/>
        <v>26299</v>
      </c>
      <c r="BY9" s="18">
        <f t="shared" si="3"/>
        <v>26665</v>
      </c>
      <c r="BZ9" s="18">
        <f t="shared" si="3"/>
        <v>27030</v>
      </c>
      <c r="CA9" s="18">
        <f t="shared" si="3"/>
        <v>27395</v>
      </c>
      <c r="CB9" s="18">
        <f t="shared" si="3"/>
        <v>27760</v>
      </c>
      <c r="CC9" s="18">
        <f t="shared" si="3"/>
        <v>28126</v>
      </c>
      <c r="CD9" s="18">
        <f t="shared" si="3"/>
        <v>28491</v>
      </c>
      <c r="CE9" s="18">
        <f t="shared" si="3"/>
        <v>28856</v>
      </c>
      <c r="CF9" s="18">
        <f t="shared" si="3"/>
        <v>29221</v>
      </c>
      <c r="CG9" s="18">
        <f t="shared" si="3"/>
        <v>29587</v>
      </c>
      <c r="CH9" s="18">
        <f t="shared" si="3"/>
        <v>29952</v>
      </c>
      <c r="CI9" s="18">
        <f t="shared" si="3"/>
        <v>30317</v>
      </c>
      <c r="CJ9" s="18">
        <f t="shared" si="3"/>
        <v>30682</v>
      </c>
      <c r="CK9" s="18">
        <f t="shared" si="3"/>
        <v>31048</v>
      </c>
      <c r="CL9" s="18">
        <f t="shared" si="3"/>
        <v>31413</v>
      </c>
      <c r="CM9" s="18">
        <f t="shared" si="3"/>
        <v>31778</v>
      </c>
      <c r="CN9" s="18">
        <f t="shared" si="3"/>
        <v>32143</v>
      </c>
      <c r="CO9" s="18">
        <f t="shared" si="3"/>
        <v>32509</v>
      </c>
      <c r="CP9" s="18">
        <f t="shared" si="3"/>
        <v>32874</v>
      </c>
      <c r="CQ9" s="18">
        <f t="shared" si="3"/>
        <v>33239</v>
      </c>
      <c r="CR9" s="18">
        <f t="shared" si="3"/>
        <v>33604</v>
      </c>
      <c r="CS9" s="18">
        <f t="shared" si="3"/>
        <v>33970</v>
      </c>
      <c r="CT9" s="18">
        <f t="shared" si="3"/>
        <v>34335</v>
      </c>
      <c r="CU9" s="18">
        <f t="shared" si="3"/>
        <v>34700</v>
      </c>
      <c r="CV9" s="18">
        <f t="shared" si="3"/>
        <v>35065</v>
      </c>
      <c r="CW9" s="18">
        <f t="shared" si="3"/>
        <v>35431</v>
      </c>
      <c r="CX9" s="18">
        <f t="shared" si="3"/>
        <v>35796</v>
      </c>
      <c r="CY9" s="19"/>
      <c r="CZ9" s="19"/>
      <c r="DA9" s="9"/>
      <c r="DB9" s="9"/>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row>
    <row r="10" spans="1:231" s="5" customFormat="1" ht="31.5" customHeight="1" x14ac:dyDescent="0.3">
      <c r="A10" s="16" t="s">
        <v>27</v>
      </c>
      <c r="B10" s="17"/>
      <c r="C10" s="13"/>
      <c r="D10" s="18">
        <f t="shared" ref="D10:AU10" si="4">D9+DATEDIF(DATE(YEAR(D9),MONTH(D9),DAY(D9)),DATE(YEAR(D9)+1,MONTH(D9),DAY(D9)),"d")-1</f>
        <v>366</v>
      </c>
      <c r="E10" s="18">
        <f t="shared" si="4"/>
        <v>731</v>
      </c>
      <c r="F10" s="18">
        <f t="shared" si="4"/>
        <v>1096</v>
      </c>
      <c r="G10" s="18">
        <f t="shared" si="4"/>
        <v>1461</v>
      </c>
      <c r="H10" s="18">
        <f t="shared" si="4"/>
        <v>1827</v>
      </c>
      <c r="I10" s="18">
        <f t="shared" si="4"/>
        <v>2192</v>
      </c>
      <c r="J10" s="18">
        <f t="shared" si="4"/>
        <v>2557</v>
      </c>
      <c r="K10" s="18">
        <f t="shared" si="4"/>
        <v>2922</v>
      </c>
      <c r="L10" s="18">
        <f t="shared" si="4"/>
        <v>3288</v>
      </c>
      <c r="M10" s="18">
        <f t="shared" si="4"/>
        <v>3653</v>
      </c>
      <c r="N10" s="18">
        <f t="shared" si="4"/>
        <v>4018</v>
      </c>
      <c r="O10" s="18">
        <f t="shared" si="4"/>
        <v>4383</v>
      </c>
      <c r="P10" s="18">
        <f t="shared" si="4"/>
        <v>4749</v>
      </c>
      <c r="Q10" s="18">
        <f t="shared" si="4"/>
        <v>5114</v>
      </c>
      <c r="R10" s="18">
        <f t="shared" si="4"/>
        <v>5479</v>
      </c>
      <c r="S10" s="18">
        <f t="shared" si="4"/>
        <v>5844</v>
      </c>
      <c r="T10" s="18">
        <f t="shared" si="4"/>
        <v>6210</v>
      </c>
      <c r="U10" s="18">
        <f t="shared" si="4"/>
        <v>6575</v>
      </c>
      <c r="V10" s="18">
        <f t="shared" si="4"/>
        <v>6940</v>
      </c>
      <c r="W10" s="18">
        <f t="shared" si="4"/>
        <v>7305</v>
      </c>
      <c r="X10" s="18">
        <f t="shared" si="4"/>
        <v>7671</v>
      </c>
      <c r="Y10" s="18">
        <f t="shared" si="4"/>
        <v>8036</v>
      </c>
      <c r="Z10" s="18">
        <f t="shared" si="4"/>
        <v>8401</v>
      </c>
      <c r="AA10" s="18">
        <f t="shared" si="4"/>
        <v>8766</v>
      </c>
      <c r="AB10" s="18">
        <f t="shared" si="4"/>
        <v>9132</v>
      </c>
      <c r="AC10" s="18">
        <f t="shared" si="4"/>
        <v>9497</v>
      </c>
      <c r="AD10" s="18">
        <f t="shared" si="4"/>
        <v>9862</v>
      </c>
      <c r="AE10" s="18">
        <f t="shared" si="4"/>
        <v>10227</v>
      </c>
      <c r="AF10" s="18">
        <f t="shared" si="4"/>
        <v>10593</v>
      </c>
      <c r="AG10" s="18">
        <f t="shared" si="4"/>
        <v>10958</v>
      </c>
      <c r="AH10" s="18">
        <f t="shared" si="4"/>
        <v>11323</v>
      </c>
      <c r="AI10" s="18">
        <f t="shared" si="4"/>
        <v>11688</v>
      </c>
      <c r="AJ10" s="18">
        <f t="shared" si="4"/>
        <v>12054</v>
      </c>
      <c r="AK10" s="18">
        <f t="shared" si="4"/>
        <v>12419</v>
      </c>
      <c r="AL10" s="18">
        <f t="shared" si="4"/>
        <v>12784</v>
      </c>
      <c r="AM10" s="18">
        <f t="shared" si="4"/>
        <v>13149</v>
      </c>
      <c r="AN10" s="18">
        <f t="shared" si="4"/>
        <v>13515</v>
      </c>
      <c r="AO10" s="18">
        <f t="shared" si="4"/>
        <v>13880</v>
      </c>
      <c r="AP10" s="18">
        <f t="shared" si="4"/>
        <v>14245</v>
      </c>
      <c r="AQ10" s="18">
        <f t="shared" si="4"/>
        <v>14610</v>
      </c>
      <c r="AR10" s="18">
        <f t="shared" si="4"/>
        <v>14976</v>
      </c>
      <c r="AS10" s="18">
        <f t="shared" si="4"/>
        <v>15341</v>
      </c>
      <c r="AT10" s="18">
        <f t="shared" si="4"/>
        <v>15706</v>
      </c>
      <c r="AU10" s="18">
        <f t="shared" si="4"/>
        <v>16071</v>
      </c>
      <c r="AV10" s="18">
        <f>AV9+DATEDIF(DATE(YEAR(AV9),MONTH(AV9),DAY(AV9)),DATE(YEAR(AV9)+1,MONTH(AV9),DAY(AV9)),"d")-1</f>
        <v>16437</v>
      </c>
      <c r="AW10" s="18">
        <f>AW9+DATEDIF(DATE(YEAR(AW9),MONTH(AW9),DAY(AW9)),DATE(YEAR(AW9)+1,MONTH(AW9),DAY(AW9)),"d")-1</f>
        <v>16802</v>
      </c>
      <c r="AX10" s="18">
        <f>AX9+DATEDIF(DATE(YEAR(AX9),MONTH(AX9),DAY(AX9)),DATE(YEAR(AX9)+1,MONTH(AX9),DAY(AX9)),"d")-1</f>
        <v>17167</v>
      </c>
      <c r="AY10" s="18">
        <f>AY9+DATEDIF(DATE(YEAR(AY9),MONTH(AY9),DAY(AY9)),DATE(YEAR(AY9)+1,MONTH(AY9),DAY(AY9)),"d")-1</f>
        <v>17532</v>
      </c>
      <c r="AZ10" s="18">
        <f>AZ9+DATEDIF(DATE(YEAR(AZ9),MONTH(AZ9),DAY(AZ9)),DATE(YEAR(AZ9)+1,MONTH(AZ9),DAY(AZ9)),"d")-1</f>
        <v>17898</v>
      </c>
      <c r="BA10" s="18">
        <f t="shared" ref="BA10:CX10" si="5">BA9+DATEDIF(DATE(YEAR(BA9),MONTH(BA9),DAY(BA9)),DATE(YEAR(BA9)+1,MONTH(BA9),DAY(BA9)),"d")-1</f>
        <v>18263</v>
      </c>
      <c r="BB10" s="18">
        <f t="shared" si="5"/>
        <v>18628</v>
      </c>
      <c r="BC10" s="18">
        <f t="shared" si="5"/>
        <v>18993</v>
      </c>
      <c r="BD10" s="18">
        <f t="shared" si="5"/>
        <v>19359</v>
      </c>
      <c r="BE10" s="18">
        <f t="shared" si="5"/>
        <v>19724</v>
      </c>
      <c r="BF10" s="18">
        <f t="shared" si="5"/>
        <v>20089</v>
      </c>
      <c r="BG10" s="18">
        <f t="shared" si="5"/>
        <v>20454</v>
      </c>
      <c r="BH10" s="18">
        <f t="shared" si="5"/>
        <v>20820</v>
      </c>
      <c r="BI10" s="18">
        <f t="shared" si="5"/>
        <v>21185</v>
      </c>
      <c r="BJ10" s="18">
        <f t="shared" si="5"/>
        <v>21550</v>
      </c>
      <c r="BK10" s="18">
        <f t="shared" si="5"/>
        <v>21915</v>
      </c>
      <c r="BL10" s="18">
        <f t="shared" si="5"/>
        <v>22281</v>
      </c>
      <c r="BM10" s="18">
        <f t="shared" si="5"/>
        <v>22646</v>
      </c>
      <c r="BN10" s="18">
        <f t="shared" si="5"/>
        <v>23011</v>
      </c>
      <c r="BO10" s="18">
        <f t="shared" si="5"/>
        <v>23376</v>
      </c>
      <c r="BP10" s="18">
        <f t="shared" si="5"/>
        <v>23742</v>
      </c>
      <c r="BQ10" s="18">
        <f t="shared" si="5"/>
        <v>24107</v>
      </c>
      <c r="BR10" s="18">
        <f t="shared" si="5"/>
        <v>24472</v>
      </c>
      <c r="BS10" s="18">
        <f t="shared" si="5"/>
        <v>24837</v>
      </c>
      <c r="BT10" s="18">
        <f t="shared" si="5"/>
        <v>25203</v>
      </c>
      <c r="BU10" s="18">
        <f t="shared" si="5"/>
        <v>25568</v>
      </c>
      <c r="BV10" s="18">
        <f t="shared" si="5"/>
        <v>25933</v>
      </c>
      <c r="BW10" s="18">
        <f t="shared" si="5"/>
        <v>26298</v>
      </c>
      <c r="BX10" s="18">
        <f t="shared" si="5"/>
        <v>26664</v>
      </c>
      <c r="BY10" s="18">
        <f t="shared" si="5"/>
        <v>27029</v>
      </c>
      <c r="BZ10" s="18">
        <f t="shared" si="5"/>
        <v>27394</v>
      </c>
      <c r="CA10" s="18">
        <f t="shared" si="5"/>
        <v>27759</v>
      </c>
      <c r="CB10" s="18">
        <f t="shared" si="5"/>
        <v>28125</v>
      </c>
      <c r="CC10" s="18">
        <f t="shared" si="5"/>
        <v>28490</v>
      </c>
      <c r="CD10" s="18">
        <f t="shared" si="5"/>
        <v>28855</v>
      </c>
      <c r="CE10" s="18">
        <f t="shared" si="5"/>
        <v>29220</v>
      </c>
      <c r="CF10" s="18">
        <f t="shared" si="5"/>
        <v>29586</v>
      </c>
      <c r="CG10" s="18">
        <f t="shared" si="5"/>
        <v>29951</v>
      </c>
      <c r="CH10" s="18">
        <f t="shared" si="5"/>
        <v>30316</v>
      </c>
      <c r="CI10" s="18">
        <f t="shared" si="5"/>
        <v>30681</v>
      </c>
      <c r="CJ10" s="18">
        <f t="shared" si="5"/>
        <v>31047</v>
      </c>
      <c r="CK10" s="18">
        <f t="shared" si="5"/>
        <v>31412</v>
      </c>
      <c r="CL10" s="18">
        <f t="shared" si="5"/>
        <v>31777</v>
      </c>
      <c r="CM10" s="18">
        <f t="shared" si="5"/>
        <v>32142</v>
      </c>
      <c r="CN10" s="18">
        <f t="shared" si="5"/>
        <v>32508</v>
      </c>
      <c r="CO10" s="18">
        <f t="shared" si="5"/>
        <v>32873</v>
      </c>
      <c r="CP10" s="18">
        <f t="shared" si="5"/>
        <v>33238</v>
      </c>
      <c r="CQ10" s="18">
        <f t="shared" si="5"/>
        <v>33603</v>
      </c>
      <c r="CR10" s="18">
        <f t="shared" si="5"/>
        <v>33969</v>
      </c>
      <c r="CS10" s="18">
        <f t="shared" si="5"/>
        <v>34334</v>
      </c>
      <c r="CT10" s="18">
        <f t="shared" si="5"/>
        <v>34699</v>
      </c>
      <c r="CU10" s="18">
        <f t="shared" si="5"/>
        <v>35064</v>
      </c>
      <c r="CV10" s="18">
        <f t="shared" si="5"/>
        <v>35430</v>
      </c>
      <c r="CW10" s="18">
        <f t="shared" si="5"/>
        <v>35795</v>
      </c>
      <c r="CX10" s="18">
        <f t="shared" si="5"/>
        <v>36160</v>
      </c>
      <c r="CY10" s="20"/>
      <c r="CZ10" s="130" t="s">
        <v>28</v>
      </c>
      <c r="DA10" s="9"/>
      <c r="DB10" s="9"/>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row>
    <row r="11" spans="1:231" s="5" customFormat="1" ht="31.5" customHeight="1" x14ac:dyDescent="0.3">
      <c r="A11" s="16" t="s">
        <v>29</v>
      </c>
      <c r="B11" s="21"/>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22"/>
      <c r="CZ11" s="128" t="s">
        <v>30</v>
      </c>
      <c r="DA11" s="9"/>
      <c r="DB11" s="9"/>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row>
    <row r="12" spans="1:231" s="5" customFormat="1" ht="49.5" customHeight="1" x14ac:dyDescent="0.3">
      <c r="A12" s="136" t="s">
        <v>31</v>
      </c>
      <c r="B12" s="137"/>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5"/>
      <c r="CZ12" s="26" t="s">
        <v>32</v>
      </c>
      <c r="DA12" s="27" t="s">
        <v>33</v>
      </c>
      <c r="DB12" s="24"/>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row>
    <row r="13" spans="1:231" s="34" customFormat="1" ht="51.75" customHeight="1" x14ac:dyDescent="0.3">
      <c r="A13" s="28" t="s">
        <v>34</v>
      </c>
      <c r="B13" s="29"/>
      <c r="C13" s="232"/>
      <c r="D13" s="236"/>
      <c r="E13" s="236"/>
      <c r="F13" s="236"/>
      <c r="G13" s="236"/>
      <c r="H13" s="236"/>
      <c r="I13" s="236"/>
      <c r="J13" s="236"/>
      <c r="K13" s="236"/>
      <c r="L13" s="236"/>
      <c r="M13" s="236"/>
      <c r="N13" s="236"/>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26" t="s">
        <v>35</v>
      </c>
      <c r="DA13" s="31">
        <v>5.0999999999999996</v>
      </c>
      <c r="DB13" s="32" t="s">
        <v>36</v>
      </c>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row>
    <row r="14" spans="1:231" s="5" customFormat="1" ht="31.5" customHeight="1" x14ac:dyDescent="0.3">
      <c r="A14" s="23" t="s">
        <v>37</v>
      </c>
      <c r="B14" s="35">
        <v>4.3799999999999999E-2</v>
      </c>
      <c r="C14" s="36"/>
      <c r="D14" s="36"/>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8"/>
      <c r="CZ14" s="26" t="s">
        <v>38</v>
      </c>
      <c r="DA14" s="31" t="s">
        <v>39</v>
      </c>
      <c r="DB14" s="32" t="s">
        <v>40</v>
      </c>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row>
    <row r="15" spans="1:231" s="42" customFormat="1" ht="32.25" customHeight="1" x14ac:dyDescent="0.3">
      <c r="A15" s="39" t="s">
        <v>41</v>
      </c>
      <c r="B15" s="35"/>
      <c r="C15" s="213" t="e">
        <f>IF(C14&lt;=(VLOOKUP('Hoja De Calculo'!$B$5,TSE!$A$1:$B$17,2,TRUE)),0,IF(AND(20%&gt;=C14,C14&gt;(VLOOKUP('Hoja De Calculo'!$B$5,TSE!$A$1:$B$17,2,TRUE))),(C14-(VLOOKUP('Hoja De Calculo'!$B$5,TSE!$A$1:$B$17,2,TRUE))),IF(C14&gt;20%,100%,0)))</f>
        <v>#N/A</v>
      </c>
      <c r="D15" s="213" t="e">
        <f>IF(D14&lt;=(VLOOKUP('Hoja De Calculo'!$B$5,TSE!$A$1:$B$17,2,TRUE)),0,IF(AND(20%&gt;=D14,D14&gt;(VLOOKUP('Hoja De Calculo'!$B$5,TSE!$A$1:$B$17,2,TRUE))),(D14-(VLOOKUP('Hoja De Calculo'!$B$5,TSE!$A$1:$B$17,2,TRUE))),IF(D14&gt;20%,100%,0)))</f>
        <v>#N/A</v>
      </c>
      <c r="E15" s="213" t="e">
        <f>IF(E14&lt;=(VLOOKUP('Hoja De Calculo'!$B$5,TSE!$A$1:$B$17,2,TRUE)),0,IF(AND(20%&gt;=E14,E14&gt;(VLOOKUP('Hoja De Calculo'!$B$5,TSE!$A$1:$B$17,2,TRUE))),(E14-(VLOOKUP('Hoja De Calculo'!$B$5,TSE!$A$1:$B$17,2,TRUE))),IF(E14&gt;20%,100%,0)))</f>
        <v>#N/A</v>
      </c>
      <c r="F15" s="213" t="e">
        <f>IF(F14&lt;=(VLOOKUP('Hoja De Calculo'!$B$5,TSE!$A$1:$B$17,2,TRUE)),0,IF(AND(20%&gt;=F14,F14&gt;(VLOOKUP('Hoja De Calculo'!$B$5,TSE!$A$1:$B$17,2,TRUE))),(F14-(VLOOKUP('Hoja De Calculo'!$B$5,TSE!$A$1:$B$17,2,TRUE))),IF(F14&gt;20%,100%,0)))</f>
        <v>#N/A</v>
      </c>
      <c r="G15" s="213" t="e">
        <f>IF(G14&lt;=(VLOOKUP('Hoja De Calculo'!$B$5,TSE!$A$1:$B$17,2,TRUE)),0,IF(AND(20%&gt;=G14,G14&gt;(VLOOKUP('Hoja De Calculo'!$B$5,TSE!$A$1:$B$17,2,TRUE))),(G14-(VLOOKUP('Hoja De Calculo'!$B$5,TSE!$A$1:$B$17,2,TRUE))),IF(G14&gt;20%,100%,0)))</f>
        <v>#N/A</v>
      </c>
      <c r="H15" s="213" t="e">
        <f>IF(H14&lt;=(VLOOKUP('Hoja De Calculo'!$B$5,TSE!$A$1:$B$17,2,TRUE)),0,IF(AND(20%&gt;=H14,H14&gt;(VLOOKUP('Hoja De Calculo'!$B$5,TSE!$A$1:$B$17,2,TRUE))),(H14-(VLOOKUP('Hoja De Calculo'!$B$5,TSE!$A$1:$B$17,2,TRUE))),IF(H14&gt;20%,100%,0)))</f>
        <v>#N/A</v>
      </c>
      <c r="I15" s="213" t="e">
        <f>IF(I14&lt;=(VLOOKUP('Hoja De Calculo'!$B$5,TSE!$A$1:$B$17,2,TRUE)),0,IF(AND(20%&gt;=I14,I14&gt;(VLOOKUP('Hoja De Calculo'!$B$5,TSE!$A$1:$B$17,2,TRUE))),(I14-(VLOOKUP('Hoja De Calculo'!$B$5,TSE!$A$1:$B$17,2,TRUE))),IF(I14&gt;20%,100%,0)))</f>
        <v>#N/A</v>
      </c>
      <c r="J15" s="213" t="e">
        <f>IF(J14&lt;=(VLOOKUP('Hoja De Calculo'!$B$5,TSE!$A$1:$B$17,2,TRUE)),0,IF(AND(20%&gt;=J14,J14&gt;(VLOOKUP('Hoja De Calculo'!$B$5,TSE!$A$1:$B$17,2,TRUE))),(J14-(VLOOKUP('Hoja De Calculo'!$B$5,TSE!$A$1:$B$17,2,TRUE))),IF(J14&gt;20%,100%,0)))</f>
        <v>#N/A</v>
      </c>
      <c r="K15" s="213" t="e">
        <f>IF(K14&lt;=(VLOOKUP('Hoja De Calculo'!$B$5,TSE!$A$1:$B$17,2,TRUE)),0,IF(AND(20%&gt;=K14,K14&gt;(VLOOKUP('Hoja De Calculo'!$B$5,TSE!$A$1:$B$17,2,TRUE))),(K14-(VLOOKUP('Hoja De Calculo'!$B$5,TSE!$A$1:$B$17,2,TRUE))),IF(K14&gt;20%,100%,0)))</f>
        <v>#N/A</v>
      </c>
      <c r="L15" s="213" t="e">
        <f>IF(L14&lt;=(VLOOKUP('Hoja De Calculo'!$B$5,TSE!$A$1:$B$17,2,TRUE)),0,IF(AND(20%&gt;=L14,L14&gt;(VLOOKUP('Hoja De Calculo'!$B$5,TSE!$A$1:$B$17,2,TRUE))),(L14-(VLOOKUP('Hoja De Calculo'!$B$5,TSE!$A$1:$B$17,2,TRUE))),IF(L14&gt;20%,100%,0)))</f>
        <v>#N/A</v>
      </c>
      <c r="M15" s="213" t="e">
        <f>IF(M14&lt;=(VLOOKUP('Hoja De Calculo'!$B$5,TSE!$A$1:$B$17,2,TRUE)),0,IF(AND(20%&gt;=M14,M14&gt;(VLOOKUP('Hoja De Calculo'!$B$5,TSE!$A$1:$B$17,2,TRUE))),(M14-(VLOOKUP('Hoja De Calculo'!$B$5,TSE!$A$1:$B$17,2,TRUE))),IF(M14&gt;20%,100%,0)))</f>
        <v>#N/A</v>
      </c>
      <c r="N15" s="213" t="e">
        <f>IF(N14&lt;=(VLOOKUP('Hoja De Calculo'!$B$5,TSE!$A$1:$B$17,2,TRUE)),0,IF(AND(20%&gt;=N14,N14&gt;(VLOOKUP('Hoja De Calculo'!$B$5,TSE!$A$1:$B$17,2,TRUE))),(N14-(VLOOKUP('Hoja De Calculo'!$B$5,TSE!$A$1:$B$17,2,TRUE))),IF(N14&gt;20%,100%,0)))</f>
        <v>#N/A</v>
      </c>
      <c r="O15" s="213" t="e">
        <f>IF(O14&lt;=(VLOOKUP('Hoja De Calculo'!$B$5,TSE!$A$1:$B$17,2,TRUE)),0,IF(AND(20%&gt;=O14,O14&gt;(VLOOKUP('Hoja De Calculo'!$B$5,TSE!$A$1:$B$17,2,TRUE))),(O14-(VLOOKUP('Hoja De Calculo'!$B$5,TSE!$A$1:$B$17,2,TRUE))),IF(O14&gt;20%,100%,0)))</f>
        <v>#N/A</v>
      </c>
      <c r="P15" s="213" t="e">
        <f>IF(P14&lt;=(VLOOKUP('Hoja De Calculo'!$B$5,TSE!$A$1:$B$17,2,TRUE)),0,IF(AND(20%&gt;=P14,P14&gt;(VLOOKUP('Hoja De Calculo'!$B$5,TSE!$A$1:$B$17,2,TRUE))),(P14-(VLOOKUP('Hoja De Calculo'!$B$5,TSE!$A$1:$B$17,2,TRUE))),IF(P14&gt;20%,100%,0)))</f>
        <v>#N/A</v>
      </c>
      <c r="Q15" s="213" t="e">
        <f>IF(Q14&lt;=(VLOOKUP('Hoja De Calculo'!$B$5,TSE!$A$1:$B$17,2,TRUE)),0,IF(AND(20%&gt;=Q14,Q14&gt;(VLOOKUP('Hoja De Calculo'!$B$5,TSE!$A$1:$B$17,2,TRUE))),(Q14-(VLOOKUP('Hoja De Calculo'!$B$5,TSE!$A$1:$B$17,2,TRUE))),IF(Q14&gt;20%,100%,0)))</f>
        <v>#N/A</v>
      </c>
      <c r="R15" s="213" t="e">
        <f>IF(R14&lt;=(VLOOKUP('Hoja De Calculo'!$B$5,TSE!$A$1:$B$17,2,TRUE)),0,IF(AND(20%&gt;=R14,R14&gt;(VLOOKUP('Hoja De Calculo'!$B$5,TSE!$A$1:$B$17,2,TRUE))),(R14-(VLOOKUP('Hoja De Calculo'!$B$5,TSE!$A$1:$B$17,2,TRUE))),IF(R14&gt;20%,100%,0)))</f>
        <v>#N/A</v>
      </c>
      <c r="S15" s="213" t="e">
        <f>IF(S14&lt;=(VLOOKUP('Hoja De Calculo'!$B$5,TSE!$A$1:$B$17,2,TRUE)),0,IF(AND(20%&gt;=S14,S14&gt;(VLOOKUP('Hoja De Calculo'!$B$5,TSE!$A$1:$B$17,2,TRUE))),(S14-(VLOOKUP('Hoja De Calculo'!$B$5,TSE!$A$1:$B$17,2,TRUE))),IF(S14&gt;20%,100%,0)))</f>
        <v>#N/A</v>
      </c>
      <c r="T15" s="213" t="e">
        <f>IF(T14&lt;=(VLOOKUP('Hoja De Calculo'!$B$5,TSE!$A$1:$B$17,2,TRUE)),0,IF(AND(20%&gt;=T14,T14&gt;(VLOOKUP('Hoja De Calculo'!$B$5,TSE!$A$1:$B$17,2,TRUE))),(T14-(VLOOKUP('Hoja De Calculo'!$B$5,TSE!$A$1:$B$17,2,TRUE))),IF(T14&gt;20%,100%,0)))</f>
        <v>#N/A</v>
      </c>
      <c r="U15" s="213" t="e">
        <f>IF(U14&lt;=(VLOOKUP('Hoja De Calculo'!$B$5,TSE!$A$1:$B$17,2,TRUE)),0,IF(AND(20%&gt;=U14,U14&gt;(VLOOKUP('Hoja De Calculo'!$B$5,TSE!$A$1:$B$17,2,TRUE))),(U14-(VLOOKUP('Hoja De Calculo'!$B$5,TSE!$A$1:$B$17,2,TRUE))),IF(U14&gt;20%,100%,0)))</f>
        <v>#N/A</v>
      </c>
      <c r="V15" s="213" t="e">
        <f>IF(V14&lt;=(VLOOKUP('Hoja De Calculo'!$B$5,TSE!$A$1:$B$17,2,TRUE)),0,IF(AND(20%&gt;=V14,V14&gt;(VLOOKUP('Hoja De Calculo'!$B$5,TSE!$A$1:$B$17,2,TRUE))),(V14-(VLOOKUP('Hoja De Calculo'!$B$5,TSE!$A$1:$B$17,2,TRUE))),IF(V14&gt;20%,100%,0)))</f>
        <v>#N/A</v>
      </c>
      <c r="W15" s="213" t="e">
        <f>IF(W14&lt;=(VLOOKUP('Hoja De Calculo'!$B$5,TSE!$A$1:$B$17,2,TRUE)),0,IF(AND(20%&gt;=W14,W14&gt;(VLOOKUP('Hoja De Calculo'!$B$5,TSE!$A$1:$B$17,2,TRUE))),(W14-(VLOOKUP('Hoja De Calculo'!$B$5,TSE!$A$1:$B$17,2,TRUE))),IF(W14&gt;20%,100%,0)))</f>
        <v>#N/A</v>
      </c>
      <c r="X15" s="213" t="e">
        <f>IF(X14&lt;=(VLOOKUP('Hoja De Calculo'!$B$5,TSE!$A$1:$B$17,2,TRUE)),0,IF(AND(20%&gt;=X14,X14&gt;(VLOOKUP('Hoja De Calculo'!$B$5,TSE!$A$1:$B$17,2,TRUE))),(X14-(VLOOKUP('Hoja De Calculo'!$B$5,TSE!$A$1:$B$17,2,TRUE))),IF(X14&gt;20%,100%,0)))</f>
        <v>#N/A</v>
      </c>
      <c r="Y15" s="213" t="e">
        <f>IF(Y14&lt;=(VLOOKUP('Hoja De Calculo'!$B$5,TSE!$A$1:$B$17,2,TRUE)),0,IF(AND(20%&gt;=Y14,Y14&gt;(VLOOKUP('Hoja De Calculo'!$B$5,TSE!$A$1:$B$17,2,TRUE))),(Y14-(VLOOKUP('Hoja De Calculo'!$B$5,TSE!$A$1:$B$17,2,TRUE))),IF(Y14&gt;20%,100%,0)))</f>
        <v>#N/A</v>
      </c>
      <c r="Z15" s="213" t="e">
        <f>IF(Z14&lt;=(VLOOKUP('Hoja De Calculo'!$B$5,TSE!$A$1:$B$17,2,TRUE)),0,IF(AND(20%&gt;=Z14,Z14&gt;(VLOOKUP('Hoja De Calculo'!$B$5,TSE!$A$1:$B$17,2,TRUE))),(Z14-(VLOOKUP('Hoja De Calculo'!$B$5,TSE!$A$1:$B$17,2,TRUE))),IF(Z14&gt;20%,100%,0)))</f>
        <v>#N/A</v>
      </c>
      <c r="AA15" s="213" t="e">
        <f>IF(AA14&lt;=(VLOOKUP('Hoja De Calculo'!$B$5,TSE!$A$1:$B$17,2,TRUE)),0,IF(AND(20%&gt;=AA14,AA14&gt;(VLOOKUP('Hoja De Calculo'!$B$5,TSE!$A$1:$B$17,2,TRUE))),(AA14-(VLOOKUP('Hoja De Calculo'!$B$5,TSE!$A$1:$B$17,2,TRUE))),IF(AA14&gt;20%,100%,0)))</f>
        <v>#N/A</v>
      </c>
      <c r="AB15" s="213" t="e">
        <f>IF(AB14&lt;=(VLOOKUP('Hoja De Calculo'!$B$5,TSE!$A$1:$B$17,2,TRUE)),0,IF(AND(20%&gt;=AB14,AB14&gt;(VLOOKUP('Hoja De Calculo'!$B$5,TSE!$A$1:$B$17,2,TRUE))),(AB14-(VLOOKUP('Hoja De Calculo'!$B$5,TSE!$A$1:$B$17,2,TRUE))),IF(AB14&gt;20%,100%,0)))</f>
        <v>#N/A</v>
      </c>
      <c r="AC15" s="213" t="e">
        <f>IF(AC14&lt;=(VLOOKUP('Hoja De Calculo'!$B$5,TSE!$A$1:$B$17,2,TRUE)),0,IF(AND(20%&gt;=AC14,AC14&gt;(VLOOKUP('Hoja De Calculo'!$B$5,TSE!$A$1:$B$17,2,TRUE))),(AC14-(VLOOKUP('Hoja De Calculo'!$B$5,TSE!$A$1:$B$17,2,TRUE))),IF(AC14&gt;20%,100%,0)))</f>
        <v>#N/A</v>
      </c>
      <c r="AD15" s="213" t="e">
        <f>IF(AD14&lt;=(VLOOKUP('Hoja De Calculo'!$B$5,TSE!$A$1:$B$17,2,TRUE)),0,IF(AND(20%&gt;=AD14,AD14&gt;(VLOOKUP('Hoja De Calculo'!$B$5,TSE!$A$1:$B$17,2,TRUE))),(AD14-(VLOOKUP('Hoja De Calculo'!$B$5,TSE!$A$1:$B$17,2,TRUE))),IF(AD14&gt;20%,100%,0)))</f>
        <v>#N/A</v>
      </c>
      <c r="AE15" s="213" t="e">
        <f>IF(AE14&lt;=(VLOOKUP('Hoja De Calculo'!$B$5,TSE!$A$1:$B$17,2,TRUE)),0,IF(AND(20%&gt;=AE14,AE14&gt;(VLOOKUP('Hoja De Calculo'!$B$5,TSE!$A$1:$B$17,2,TRUE))),(AE14-(VLOOKUP('Hoja De Calculo'!$B$5,TSE!$A$1:$B$17,2,TRUE))),IF(AE14&gt;20%,100%,0)))</f>
        <v>#N/A</v>
      </c>
      <c r="AF15" s="213" t="e">
        <f>IF(AF14&lt;=(VLOOKUP('Hoja De Calculo'!$B$5,TSE!$A$1:$B$17,2,TRUE)),0,IF(AND(20%&gt;=AF14,AF14&gt;(VLOOKUP('Hoja De Calculo'!$B$5,TSE!$A$1:$B$17,2,TRUE))),(AF14-(VLOOKUP('Hoja De Calculo'!$B$5,TSE!$A$1:$B$17,2,TRUE))),IF(AF14&gt;20%,100%,0)))</f>
        <v>#N/A</v>
      </c>
      <c r="AG15" s="213" t="e">
        <f>IF(AG14&lt;=(VLOOKUP('Hoja De Calculo'!$B$5,TSE!$A$1:$B$17,2,TRUE)),0,IF(AND(20%&gt;=AG14,AG14&gt;(VLOOKUP('Hoja De Calculo'!$B$5,TSE!$A$1:$B$17,2,TRUE))),(AG14-(VLOOKUP('Hoja De Calculo'!$B$5,TSE!$A$1:$B$17,2,TRUE))),IF(AG14&gt;20%,100%,0)))</f>
        <v>#N/A</v>
      </c>
      <c r="AH15" s="213" t="e">
        <f>IF(AH14&lt;=(VLOOKUP('Hoja De Calculo'!$B$5,TSE!$A$1:$B$17,2,TRUE)),0,IF(AND(20%&gt;=AH14,AH14&gt;(VLOOKUP('Hoja De Calculo'!$B$5,TSE!$A$1:$B$17,2,TRUE))),(AH14-(VLOOKUP('Hoja De Calculo'!$B$5,TSE!$A$1:$B$17,2,TRUE))),IF(AH14&gt;20%,100%,0)))</f>
        <v>#N/A</v>
      </c>
      <c r="AI15" s="213" t="e">
        <f>IF(AI14&lt;=(VLOOKUP('Hoja De Calculo'!$B$5,TSE!$A$1:$B$17,2,TRUE)),0,IF(AND(20%&gt;=AI14,AI14&gt;(VLOOKUP('Hoja De Calculo'!$B$5,TSE!$A$1:$B$17,2,TRUE))),(AI14-(VLOOKUP('Hoja De Calculo'!$B$5,TSE!$A$1:$B$17,2,TRUE))),IF(AI14&gt;20%,100%,0)))</f>
        <v>#N/A</v>
      </c>
      <c r="AJ15" s="213" t="e">
        <f>IF(AJ14&lt;=(VLOOKUP('Hoja De Calculo'!$B$5,TSE!$A$1:$B$17,2,TRUE)),0,IF(AND(20%&gt;=AJ14,AJ14&gt;(VLOOKUP('Hoja De Calculo'!$B$5,TSE!$A$1:$B$17,2,TRUE))),(AJ14-(VLOOKUP('Hoja De Calculo'!$B$5,TSE!$A$1:$B$17,2,TRUE))),IF(AJ14&gt;20%,100%,0)))</f>
        <v>#N/A</v>
      </c>
      <c r="AK15" s="213" t="e">
        <f>IF(AK14&lt;=(VLOOKUP('Hoja De Calculo'!$B$5,TSE!$A$1:$B$17,2,TRUE)),0,IF(AND(20%&gt;=AK14,AK14&gt;(VLOOKUP('Hoja De Calculo'!$B$5,TSE!$A$1:$B$17,2,TRUE))),(AK14-(VLOOKUP('Hoja De Calculo'!$B$5,TSE!$A$1:$B$17,2,TRUE))),IF(AK14&gt;20%,100%,0)))</f>
        <v>#N/A</v>
      </c>
      <c r="AL15" s="213" t="e">
        <f>IF(AL14&lt;=(VLOOKUP('Hoja De Calculo'!$B$5,TSE!$A$1:$B$17,2,TRUE)),0,IF(AND(20%&gt;=AL14,AL14&gt;(VLOOKUP('Hoja De Calculo'!$B$5,TSE!$A$1:$B$17,2,TRUE))),(AL14-(VLOOKUP('Hoja De Calculo'!$B$5,TSE!$A$1:$B$17,2,TRUE))),IF(AL14&gt;20%,100%,0)))</f>
        <v>#N/A</v>
      </c>
      <c r="AM15" s="213" t="e">
        <f>IF(AM14&lt;=(VLOOKUP('Hoja De Calculo'!$B$5,TSE!$A$1:$B$17,2,TRUE)),0,IF(AND(20%&gt;=AM14,AM14&gt;(VLOOKUP('Hoja De Calculo'!$B$5,TSE!$A$1:$B$17,2,TRUE))),(AM14-(VLOOKUP('Hoja De Calculo'!$B$5,TSE!$A$1:$B$17,2,TRUE))),IF(AM14&gt;20%,100%,0)))</f>
        <v>#N/A</v>
      </c>
      <c r="AN15" s="213" t="e">
        <f>IF(AN14&lt;=(VLOOKUP('Hoja De Calculo'!$B$5,TSE!$A$1:$B$17,2,TRUE)),0,IF(AND(20%&gt;=AN14,AN14&gt;(VLOOKUP('Hoja De Calculo'!$B$5,TSE!$A$1:$B$17,2,TRUE))),(AN14-(VLOOKUP('Hoja De Calculo'!$B$5,TSE!$A$1:$B$17,2,TRUE))),IF(AN14&gt;20%,100%,0)))</f>
        <v>#N/A</v>
      </c>
      <c r="AO15" s="213" t="e">
        <f>IF(AO14&lt;=(VLOOKUP('Hoja De Calculo'!$B$5,TSE!$A$1:$B$17,2,TRUE)),0,IF(AND(20%&gt;=AO14,AO14&gt;(VLOOKUP('Hoja De Calculo'!$B$5,TSE!$A$1:$B$17,2,TRUE))),(AO14-(VLOOKUP('Hoja De Calculo'!$B$5,TSE!$A$1:$B$17,2,TRUE))),IF(AO14&gt;20%,100%,0)))</f>
        <v>#N/A</v>
      </c>
      <c r="AP15" s="213" t="e">
        <f>IF(AP14&lt;=(VLOOKUP('Hoja De Calculo'!$B$5,TSE!$A$1:$B$17,2,TRUE)),0,IF(AND(20%&gt;=AP14,AP14&gt;(VLOOKUP('Hoja De Calculo'!$B$5,TSE!$A$1:$B$17,2,TRUE))),(AP14-(VLOOKUP('Hoja De Calculo'!$B$5,TSE!$A$1:$B$17,2,TRUE))),IF(AP14&gt;20%,100%,0)))</f>
        <v>#N/A</v>
      </c>
      <c r="AQ15" s="213" t="e">
        <f>IF(AQ14&lt;=(VLOOKUP('Hoja De Calculo'!$B$5,TSE!$A$1:$B$17,2,TRUE)),0,IF(AND(20%&gt;=AQ14,AQ14&gt;(VLOOKUP('Hoja De Calculo'!$B$5,TSE!$A$1:$B$17,2,TRUE))),(AQ14-(VLOOKUP('Hoja De Calculo'!$B$5,TSE!$A$1:$B$17,2,TRUE))),IF(AQ14&gt;20%,100%,0)))</f>
        <v>#N/A</v>
      </c>
      <c r="AR15" s="213" t="e">
        <f>IF(AR14&lt;=(VLOOKUP('Hoja De Calculo'!$B$5,TSE!$A$1:$B$17,2,TRUE)),0,IF(AND(20%&gt;=AR14,AR14&gt;(VLOOKUP('Hoja De Calculo'!$B$5,TSE!$A$1:$B$17,2,TRUE))),(AR14-(VLOOKUP('Hoja De Calculo'!$B$5,TSE!$A$1:$B$17,2,TRUE))),IF(AR14&gt;20%,100%,0)))</f>
        <v>#N/A</v>
      </c>
      <c r="AS15" s="213" t="e">
        <f>IF(AS14&lt;=(VLOOKUP('Hoja De Calculo'!$B$5,TSE!$A$1:$B$17,2,TRUE)),0,IF(AND(20%&gt;=AS14,AS14&gt;(VLOOKUP('Hoja De Calculo'!$B$5,TSE!$A$1:$B$17,2,TRUE))),(AS14-(VLOOKUP('Hoja De Calculo'!$B$5,TSE!$A$1:$B$17,2,TRUE))),IF(AS14&gt;20%,100%,0)))</f>
        <v>#N/A</v>
      </c>
      <c r="AT15" s="213" t="e">
        <f>IF(AT14&lt;=(VLOOKUP('Hoja De Calculo'!$B$5,TSE!$A$1:$B$17,2,TRUE)),0,IF(AND(20%&gt;=AT14,AT14&gt;(VLOOKUP('Hoja De Calculo'!$B$5,TSE!$A$1:$B$17,2,TRUE))),(AT14-(VLOOKUP('Hoja De Calculo'!$B$5,TSE!$A$1:$B$17,2,TRUE))),IF(AT14&gt;20%,100%,0)))</f>
        <v>#N/A</v>
      </c>
      <c r="AU15" s="213" t="e">
        <f>IF(AU14&lt;=(VLOOKUP('Hoja De Calculo'!$B$5,TSE!$A$1:$B$17,2,TRUE)),0,IF(AND(20%&gt;=AU14,AU14&gt;(VLOOKUP('Hoja De Calculo'!$B$5,TSE!$A$1:$B$17,2,TRUE))),(AU14-(VLOOKUP('Hoja De Calculo'!$B$5,TSE!$A$1:$B$17,2,TRUE))),IF(AU14&gt;20%,100%,0)))</f>
        <v>#N/A</v>
      </c>
      <c r="AV15" s="213" t="e">
        <f>IF(AV14&lt;=(VLOOKUP('Hoja De Calculo'!$B$5,TSE!$A$1:$B$17,2,TRUE)),0,IF(AND(20%&gt;=AV14,AV14&gt;(VLOOKUP('Hoja De Calculo'!$B$5,TSE!$A$1:$B$17,2,TRUE))),(AV14-(VLOOKUP('Hoja De Calculo'!$B$5,TSE!$A$1:$B$17,2,TRUE))),IF(AV14&gt;20%,100%,0)))</f>
        <v>#N/A</v>
      </c>
      <c r="AW15" s="213" t="e">
        <f>IF(AW14&lt;=(VLOOKUP('Hoja De Calculo'!$B$5,TSE!$A$1:$B$17,2,TRUE)),0,IF(AND(20%&gt;=AW14,AW14&gt;(VLOOKUP('Hoja De Calculo'!$B$5,TSE!$A$1:$B$17,2,TRUE))),(AW14-(VLOOKUP('Hoja De Calculo'!$B$5,TSE!$A$1:$B$17,2,TRUE))),IF(AW14&gt;20%,100%,0)))</f>
        <v>#N/A</v>
      </c>
      <c r="AX15" s="213" t="e">
        <f>IF(AX14&lt;=(VLOOKUP('Hoja De Calculo'!$B$5,TSE!$A$1:$B$17,2,TRUE)),0,IF(AND(20%&gt;=AX14,AX14&gt;(VLOOKUP('Hoja De Calculo'!$B$5,TSE!$A$1:$B$17,2,TRUE))),(AX14-(VLOOKUP('Hoja De Calculo'!$B$5,TSE!$A$1:$B$17,2,TRUE))),IF(AX14&gt;20%,100%,0)))</f>
        <v>#N/A</v>
      </c>
      <c r="AY15" s="213" t="e">
        <f>IF(AY14&lt;=(VLOOKUP('Hoja De Calculo'!$B$5,TSE!$A$1:$B$17,2,TRUE)),0,IF(AND(20%&gt;=AY14,AY14&gt;(VLOOKUP('Hoja De Calculo'!$B$5,TSE!$A$1:$B$17,2,TRUE))),(AY14-(VLOOKUP('Hoja De Calculo'!$B$5,TSE!$A$1:$B$17,2,TRUE))),IF(AY14&gt;20%,100%,0)))</f>
        <v>#N/A</v>
      </c>
      <c r="AZ15" s="213" t="e">
        <f>IF(AZ14&lt;=(VLOOKUP('Hoja De Calculo'!$B$5,TSE!$A$1:$B$17,2,TRUE)),0,IF(AND(20%&gt;=AZ14,AZ14&gt;(VLOOKUP('Hoja De Calculo'!$B$5,TSE!$A$1:$B$17,2,TRUE))),(AZ14-(VLOOKUP('Hoja De Calculo'!$B$5,TSE!$A$1:$B$17,2,TRUE))),IF(AZ14&gt;20%,100%,0)))</f>
        <v>#N/A</v>
      </c>
      <c r="BA15" s="213" t="e">
        <f>IF(BA14&lt;=(VLOOKUP('Hoja De Calculo'!$B$5,TSE!$A$1:$B$17,2,TRUE)),0,IF(AND(20%&gt;=BA14,BA14&gt;(VLOOKUP('Hoja De Calculo'!$B$5,TSE!$A$1:$B$17,2,TRUE))),(BA14-(VLOOKUP('Hoja De Calculo'!$B$5,TSE!$A$1:$B$17,2,TRUE))),IF(BA14&gt;20%,100%,0)))</f>
        <v>#N/A</v>
      </c>
      <c r="BB15" s="213" t="e">
        <f>IF(BB14&lt;=(VLOOKUP('Hoja De Calculo'!$B$5,TSE!$A$1:$B$17,2,TRUE)),0,IF(AND(20%&gt;=BB14,BB14&gt;(VLOOKUP('Hoja De Calculo'!$B$5,TSE!$A$1:$B$17,2,TRUE))),(BB14-(VLOOKUP('Hoja De Calculo'!$B$5,TSE!$A$1:$B$17,2,TRUE))),IF(BB14&gt;20%,100%,0)))</f>
        <v>#N/A</v>
      </c>
      <c r="BC15" s="213" t="e">
        <f>IF(BC14&lt;=(VLOOKUP('Hoja De Calculo'!$B$5,TSE!$A$1:$B$17,2,TRUE)),0,IF(AND(20%&gt;=BC14,BC14&gt;(VLOOKUP('Hoja De Calculo'!$B$5,TSE!$A$1:$B$17,2,TRUE))),(BC14-(VLOOKUP('Hoja De Calculo'!$B$5,TSE!$A$1:$B$17,2,TRUE))),IF(BC14&gt;20%,100%,0)))</f>
        <v>#N/A</v>
      </c>
      <c r="BD15" s="213" t="e">
        <f>IF(BD14&lt;=(VLOOKUP('Hoja De Calculo'!$B$5,TSE!$A$1:$B$17,2,TRUE)),0,IF(AND(20%&gt;=BD14,BD14&gt;(VLOOKUP('Hoja De Calculo'!$B$5,TSE!$A$1:$B$17,2,TRUE))),(BD14-(VLOOKUP('Hoja De Calculo'!$B$5,TSE!$A$1:$B$17,2,TRUE))),IF(BD14&gt;20%,100%,0)))</f>
        <v>#N/A</v>
      </c>
      <c r="BE15" s="213" t="e">
        <f>IF(BE14&lt;=(VLOOKUP('Hoja De Calculo'!$B$5,TSE!$A$1:$B$17,2,TRUE)),0,IF(AND(20%&gt;=BE14,BE14&gt;(VLOOKUP('Hoja De Calculo'!$B$5,TSE!$A$1:$B$17,2,TRUE))),(BE14-(VLOOKUP('Hoja De Calculo'!$B$5,TSE!$A$1:$B$17,2,TRUE))),IF(BE14&gt;20%,100%,0)))</f>
        <v>#N/A</v>
      </c>
      <c r="BF15" s="213" t="e">
        <f>IF(BF14&lt;=(VLOOKUP('Hoja De Calculo'!$B$5,TSE!$A$1:$B$17,2,TRUE)),0,IF(AND(20%&gt;=BF14,BF14&gt;(VLOOKUP('Hoja De Calculo'!$B$5,TSE!$A$1:$B$17,2,TRUE))),(BF14-(VLOOKUP('Hoja De Calculo'!$B$5,TSE!$A$1:$B$17,2,TRUE))),IF(BF14&gt;20%,100%,0)))</f>
        <v>#N/A</v>
      </c>
      <c r="BG15" s="213" t="e">
        <f>IF(BG14&lt;=(VLOOKUP('Hoja De Calculo'!$B$5,TSE!$A$1:$B$17,2,TRUE)),0,IF(AND(20%&gt;=BG14,BG14&gt;(VLOOKUP('Hoja De Calculo'!$B$5,TSE!$A$1:$B$17,2,TRUE))),(BG14-(VLOOKUP('Hoja De Calculo'!$B$5,TSE!$A$1:$B$17,2,TRUE))),IF(BG14&gt;20%,100%,0)))</f>
        <v>#N/A</v>
      </c>
      <c r="BH15" s="213" t="e">
        <f>IF(BH14&lt;=(VLOOKUP('Hoja De Calculo'!$B$5,TSE!$A$1:$B$17,2,TRUE)),0,IF(AND(20%&gt;=BH14,BH14&gt;(VLOOKUP('Hoja De Calculo'!$B$5,TSE!$A$1:$B$17,2,TRUE))),(BH14-(VLOOKUP('Hoja De Calculo'!$B$5,TSE!$A$1:$B$17,2,TRUE))),IF(BH14&gt;20%,100%,0)))</f>
        <v>#N/A</v>
      </c>
      <c r="BI15" s="213" t="e">
        <f>IF(BI14&lt;=(VLOOKUP('Hoja De Calculo'!$B$5,TSE!$A$1:$B$17,2,TRUE)),0,IF(AND(20%&gt;=BI14,BI14&gt;(VLOOKUP('Hoja De Calculo'!$B$5,TSE!$A$1:$B$17,2,TRUE))),(BI14-(VLOOKUP('Hoja De Calculo'!$B$5,TSE!$A$1:$B$17,2,TRUE))),IF(BI14&gt;20%,100%,0)))</f>
        <v>#N/A</v>
      </c>
      <c r="BJ15" s="213" t="e">
        <f>IF(BJ14&lt;=(VLOOKUP('Hoja De Calculo'!$B$5,TSE!$A$1:$B$17,2,TRUE)),0,IF(AND(20%&gt;=BJ14,BJ14&gt;(VLOOKUP('Hoja De Calculo'!$B$5,TSE!$A$1:$B$17,2,TRUE))),(BJ14-(VLOOKUP('Hoja De Calculo'!$B$5,TSE!$A$1:$B$17,2,TRUE))),IF(BJ14&gt;20%,100%,0)))</f>
        <v>#N/A</v>
      </c>
      <c r="BK15" s="213" t="e">
        <f>IF(BK14&lt;=(VLOOKUP('Hoja De Calculo'!$B$5,TSE!$A$1:$B$17,2,TRUE)),0,IF(AND(20%&gt;=BK14,BK14&gt;(VLOOKUP('Hoja De Calculo'!$B$5,TSE!$A$1:$B$17,2,TRUE))),(BK14-(VLOOKUP('Hoja De Calculo'!$B$5,TSE!$A$1:$B$17,2,TRUE))),IF(BK14&gt;20%,100%,0)))</f>
        <v>#N/A</v>
      </c>
      <c r="BL15" s="213" t="e">
        <f>IF(BL14&lt;=(VLOOKUP('Hoja De Calculo'!$B$5,TSE!$A$1:$B$17,2,TRUE)),0,IF(AND(20%&gt;=BL14,BL14&gt;(VLOOKUP('Hoja De Calculo'!$B$5,TSE!$A$1:$B$17,2,TRUE))),(BL14-(VLOOKUP('Hoja De Calculo'!$B$5,TSE!$A$1:$B$17,2,TRUE))),IF(BL14&gt;20%,100%,0)))</f>
        <v>#N/A</v>
      </c>
      <c r="BM15" s="213" t="e">
        <f>IF(BM14&lt;=(VLOOKUP('Hoja De Calculo'!$B$5,TSE!$A$1:$B$17,2,TRUE)),0,IF(AND(20%&gt;=BM14,BM14&gt;(VLOOKUP('Hoja De Calculo'!$B$5,TSE!$A$1:$B$17,2,TRUE))),(BM14-(VLOOKUP('Hoja De Calculo'!$B$5,TSE!$A$1:$B$17,2,TRUE))),IF(BM14&gt;20%,100%,0)))</f>
        <v>#N/A</v>
      </c>
      <c r="BN15" s="213" t="e">
        <f>IF(BN14&lt;=(VLOOKUP('Hoja De Calculo'!$B$5,TSE!$A$1:$B$17,2,TRUE)),0,IF(AND(20%&gt;=BN14,BN14&gt;(VLOOKUP('Hoja De Calculo'!$B$5,TSE!$A$1:$B$17,2,TRUE))),(BN14-(VLOOKUP('Hoja De Calculo'!$B$5,TSE!$A$1:$B$17,2,TRUE))),IF(BN14&gt;20%,100%,0)))</f>
        <v>#N/A</v>
      </c>
      <c r="BO15" s="213" t="e">
        <f>IF(BO14&lt;=(VLOOKUP('Hoja De Calculo'!$B$5,TSE!$A$1:$B$17,2,TRUE)),0,IF(AND(20%&gt;=BO14,BO14&gt;(VLOOKUP('Hoja De Calculo'!$B$5,TSE!$A$1:$B$17,2,TRUE))),(BO14-(VLOOKUP('Hoja De Calculo'!$B$5,TSE!$A$1:$B$17,2,TRUE))),IF(BO14&gt;20%,100%,0)))</f>
        <v>#N/A</v>
      </c>
      <c r="BP15" s="213" t="e">
        <f>IF(BP14&lt;=(VLOOKUP('Hoja De Calculo'!$B$5,TSE!$A$1:$B$17,2,TRUE)),0,IF(AND(20%&gt;=BP14,BP14&gt;(VLOOKUP('Hoja De Calculo'!$B$5,TSE!$A$1:$B$17,2,TRUE))),(BP14-(VLOOKUP('Hoja De Calculo'!$B$5,TSE!$A$1:$B$17,2,TRUE))),IF(BP14&gt;20%,100%,0)))</f>
        <v>#N/A</v>
      </c>
      <c r="BQ15" s="213" t="e">
        <f>IF(BQ14&lt;=(VLOOKUP('Hoja De Calculo'!$B$5,TSE!$A$1:$B$17,2,TRUE)),0,IF(AND(20%&gt;=BQ14,BQ14&gt;(VLOOKUP('Hoja De Calculo'!$B$5,TSE!$A$1:$B$17,2,TRUE))),(BQ14-(VLOOKUP('Hoja De Calculo'!$B$5,TSE!$A$1:$B$17,2,TRUE))),IF(BQ14&gt;20%,100%,0)))</f>
        <v>#N/A</v>
      </c>
      <c r="BR15" s="213" t="e">
        <f>IF(BR14&lt;=(VLOOKUP('Hoja De Calculo'!$B$5,TSE!$A$1:$B$17,2,TRUE)),0,IF(AND(20%&gt;=BR14,BR14&gt;(VLOOKUP('Hoja De Calculo'!$B$5,TSE!$A$1:$B$17,2,TRUE))),(BR14-(VLOOKUP('Hoja De Calculo'!$B$5,TSE!$A$1:$B$17,2,TRUE))),IF(BR14&gt;20%,100%,0)))</f>
        <v>#N/A</v>
      </c>
      <c r="BS15" s="213" t="e">
        <f>IF(BS14&lt;=(VLOOKUP('Hoja De Calculo'!$B$5,TSE!$A$1:$B$17,2,TRUE)),0,IF(AND(20%&gt;=BS14,BS14&gt;(VLOOKUP('Hoja De Calculo'!$B$5,TSE!$A$1:$B$17,2,TRUE))),(BS14-(VLOOKUP('Hoja De Calculo'!$B$5,TSE!$A$1:$B$17,2,TRUE))),IF(BS14&gt;20%,100%,0)))</f>
        <v>#N/A</v>
      </c>
      <c r="BT15" s="213" t="e">
        <f>IF(BT14&lt;=(VLOOKUP('Hoja De Calculo'!$B$5,TSE!$A$1:$B$17,2,TRUE)),0,IF(AND(20%&gt;=BT14,BT14&gt;(VLOOKUP('Hoja De Calculo'!$B$5,TSE!$A$1:$B$17,2,TRUE))),(BT14-(VLOOKUP('Hoja De Calculo'!$B$5,TSE!$A$1:$B$17,2,TRUE))),IF(BT14&gt;20%,100%,0)))</f>
        <v>#N/A</v>
      </c>
      <c r="BU15" s="213" t="e">
        <f>IF(BU14&lt;=(VLOOKUP('Hoja De Calculo'!$B$5,TSE!$A$1:$B$17,2,TRUE)),0,IF(AND(20%&gt;=BU14,BU14&gt;(VLOOKUP('Hoja De Calculo'!$B$5,TSE!$A$1:$B$17,2,TRUE))),(BU14-(VLOOKUP('Hoja De Calculo'!$B$5,TSE!$A$1:$B$17,2,TRUE))),IF(BU14&gt;20%,100%,0)))</f>
        <v>#N/A</v>
      </c>
      <c r="BV15" s="213" t="e">
        <f>IF(BV14&lt;=(VLOOKUP('Hoja De Calculo'!$B$5,TSE!$A$1:$B$17,2,TRUE)),0,IF(AND(20%&gt;=BV14,BV14&gt;(VLOOKUP('Hoja De Calculo'!$B$5,TSE!$A$1:$B$17,2,TRUE))),(BV14-(VLOOKUP('Hoja De Calculo'!$B$5,TSE!$A$1:$B$17,2,TRUE))),IF(BV14&gt;20%,100%,0)))</f>
        <v>#N/A</v>
      </c>
      <c r="BW15" s="213" t="e">
        <f>IF(BW14&lt;=(VLOOKUP('Hoja De Calculo'!$B$5,TSE!$A$1:$B$17,2,TRUE)),0,IF(AND(20%&gt;=BW14,BW14&gt;(VLOOKUP('Hoja De Calculo'!$B$5,TSE!$A$1:$B$17,2,TRUE))),(BW14-(VLOOKUP('Hoja De Calculo'!$B$5,TSE!$A$1:$B$17,2,TRUE))),IF(BW14&gt;20%,100%,0)))</f>
        <v>#N/A</v>
      </c>
      <c r="BX15" s="213" t="e">
        <f>IF(BX14&lt;=(VLOOKUP('Hoja De Calculo'!$B$5,TSE!$A$1:$B$17,2,TRUE)),0,IF(AND(20%&gt;=BX14,BX14&gt;(VLOOKUP('Hoja De Calculo'!$B$5,TSE!$A$1:$B$17,2,TRUE))),(BX14-(VLOOKUP('Hoja De Calculo'!$B$5,TSE!$A$1:$B$17,2,TRUE))),IF(BX14&gt;20%,100%,0)))</f>
        <v>#N/A</v>
      </c>
      <c r="BY15" s="213" t="e">
        <f>IF(BY14&lt;=(VLOOKUP('Hoja De Calculo'!$B$5,TSE!$A$1:$B$17,2,TRUE)),0,IF(AND(20%&gt;=BY14,BY14&gt;(VLOOKUP('Hoja De Calculo'!$B$5,TSE!$A$1:$B$17,2,TRUE))),(BY14-(VLOOKUP('Hoja De Calculo'!$B$5,TSE!$A$1:$B$17,2,TRUE))),IF(BY14&gt;20%,100%,0)))</f>
        <v>#N/A</v>
      </c>
      <c r="BZ15" s="213" t="e">
        <f>IF(BZ14&lt;=(VLOOKUP('Hoja De Calculo'!$B$5,TSE!$A$1:$B$17,2,TRUE)),0,IF(AND(20%&gt;=BZ14,BZ14&gt;(VLOOKUP('Hoja De Calculo'!$B$5,TSE!$A$1:$B$17,2,TRUE))),(BZ14-(VLOOKUP('Hoja De Calculo'!$B$5,TSE!$A$1:$B$17,2,TRUE))),IF(BZ14&gt;20%,100%,0)))</f>
        <v>#N/A</v>
      </c>
      <c r="CA15" s="213" t="e">
        <f>IF(CA14&lt;=(VLOOKUP('Hoja De Calculo'!$B$5,TSE!$A$1:$B$17,2,TRUE)),0,IF(AND(20%&gt;=CA14,CA14&gt;(VLOOKUP('Hoja De Calculo'!$B$5,TSE!$A$1:$B$17,2,TRUE))),(CA14-(VLOOKUP('Hoja De Calculo'!$B$5,TSE!$A$1:$B$17,2,TRUE))),IF(CA14&gt;20%,100%,0)))</f>
        <v>#N/A</v>
      </c>
      <c r="CB15" s="213" t="e">
        <f>IF(CB14&lt;=(VLOOKUP('Hoja De Calculo'!$B$5,TSE!$A$1:$B$17,2,TRUE)),0,IF(AND(20%&gt;=CB14,CB14&gt;(VLOOKUP('Hoja De Calculo'!$B$5,TSE!$A$1:$B$17,2,TRUE))),(CB14-(VLOOKUP('Hoja De Calculo'!$B$5,TSE!$A$1:$B$17,2,TRUE))),IF(CB14&gt;20%,100%,0)))</f>
        <v>#N/A</v>
      </c>
      <c r="CC15" s="213" t="e">
        <f>IF(CC14&lt;=(VLOOKUP('Hoja De Calculo'!$B$5,TSE!$A$1:$B$17,2,TRUE)),0,IF(AND(20%&gt;=CC14,CC14&gt;(VLOOKUP('Hoja De Calculo'!$B$5,TSE!$A$1:$B$17,2,TRUE))),(CC14-(VLOOKUP('Hoja De Calculo'!$B$5,TSE!$A$1:$B$17,2,TRUE))),IF(CC14&gt;20%,100%,0)))</f>
        <v>#N/A</v>
      </c>
      <c r="CD15" s="213" t="e">
        <f>IF(CD14&lt;=(VLOOKUP('Hoja De Calculo'!$B$5,TSE!$A$1:$B$17,2,TRUE)),0,IF(AND(20%&gt;=CD14,CD14&gt;(VLOOKUP('Hoja De Calculo'!$B$5,TSE!$A$1:$B$17,2,TRUE))),(CD14-(VLOOKUP('Hoja De Calculo'!$B$5,TSE!$A$1:$B$17,2,TRUE))),IF(CD14&gt;20%,100%,0)))</f>
        <v>#N/A</v>
      </c>
      <c r="CE15" s="213" t="e">
        <f>IF(CE14&lt;=(VLOOKUP('Hoja De Calculo'!$B$5,TSE!$A$1:$B$17,2,TRUE)),0,IF(AND(20%&gt;=CE14,CE14&gt;(VLOOKUP('Hoja De Calculo'!$B$5,TSE!$A$1:$B$17,2,TRUE))),(CE14-(VLOOKUP('Hoja De Calculo'!$B$5,TSE!$A$1:$B$17,2,TRUE))),IF(CE14&gt;20%,100%,0)))</f>
        <v>#N/A</v>
      </c>
      <c r="CF15" s="213" t="e">
        <f>IF(CF14&lt;=(VLOOKUP('Hoja De Calculo'!$B$5,TSE!$A$1:$B$17,2,TRUE)),0,IF(AND(20%&gt;=CF14,CF14&gt;(VLOOKUP('Hoja De Calculo'!$B$5,TSE!$A$1:$B$17,2,TRUE))),(CF14-(VLOOKUP('Hoja De Calculo'!$B$5,TSE!$A$1:$B$17,2,TRUE))),IF(CF14&gt;20%,100%,0)))</f>
        <v>#N/A</v>
      </c>
      <c r="CG15" s="213" t="e">
        <f>IF(CG14&lt;=(VLOOKUP('Hoja De Calculo'!$B$5,TSE!$A$1:$B$17,2,TRUE)),0,IF(AND(20%&gt;=CG14,CG14&gt;(VLOOKUP('Hoja De Calculo'!$B$5,TSE!$A$1:$B$17,2,TRUE))),(CG14-(VLOOKUP('Hoja De Calculo'!$B$5,TSE!$A$1:$B$17,2,TRUE))),IF(CG14&gt;20%,100%,0)))</f>
        <v>#N/A</v>
      </c>
      <c r="CH15" s="213" t="e">
        <f>IF(CH14&lt;=(VLOOKUP('Hoja De Calculo'!$B$5,TSE!$A$1:$B$17,2,TRUE)),0,IF(AND(20%&gt;=CH14,CH14&gt;(VLOOKUP('Hoja De Calculo'!$B$5,TSE!$A$1:$B$17,2,TRUE))),(CH14-(VLOOKUP('Hoja De Calculo'!$B$5,TSE!$A$1:$B$17,2,TRUE))),IF(CH14&gt;20%,100%,0)))</f>
        <v>#N/A</v>
      </c>
      <c r="CI15" s="213" t="e">
        <f>IF(CI14&lt;=(VLOOKUP('Hoja De Calculo'!$B$5,TSE!$A$1:$B$17,2,TRUE)),0,IF(AND(20%&gt;=CI14,CI14&gt;(VLOOKUP('Hoja De Calculo'!$B$5,TSE!$A$1:$B$17,2,TRUE))),(CI14-(VLOOKUP('Hoja De Calculo'!$B$5,TSE!$A$1:$B$17,2,TRUE))),IF(CI14&gt;20%,100%,0)))</f>
        <v>#N/A</v>
      </c>
      <c r="CJ15" s="213" t="e">
        <f>IF(CJ14&lt;=(VLOOKUP('Hoja De Calculo'!$B$5,TSE!$A$1:$B$17,2,TRUE)),0,IF(AND(20%&gt;=CJ14,CJ14&gt;(VLOOKUP('Hoja De Calculo'!$B$5,TSE!$A$1:$B$17,2,TRUE))),(CJ14-(VLOOKUP('Hoja De Calculo'!$B$5,TSE!$A$1:$B$17,2,TRUE))),IF(CJ14&gt;20%,100%,0)))</f>
        <v>#N/A</v>
      </c>
      <c r="CK15" s="213" t="e">
        <f>IF(CK14&lt;=(VLOOKUP('Hoja De Calculo'!$B$5,TSE!$A$1:$B$17,2,TRUE)),0,IF(AND(20%&gt;=CK14,CK14&gt;(VLOOKUP('Hoja De Calculo'!$B$5,TSE!$A$1:$B$17,2,TRUE))),(CK14-(VLOOKUP('Hoja De Calculo'!$B$5,TSE!$A$1:$B$17,2,TRUE))),IF(CK14&gt;20%,100%,0)))</f>
        <v>#N/A</v>
      </c>
      <c r="CL15" s="213" t="e">
        <f>IF(CL14&lt;=(VLOOKUP('Hoja De Calculo'!$B$5,TSE!$A$1:$B$17,2,TRUE)),0,IF(AND(20%&gt;=CL14,CL14&gt;(VLOOKUP('Hoja De Calculo'!$B$5,TSE!$A$1:$B$17,2,TRUE))),(CL14-(VLOOKUP('Hoja De Calculo'!$B$5,TSE!$A$1:$B$17,2,TRUE))),IF(CL14&gt;20%,100%,0)))</f>
        <v>#N/A</v>
      </c>
      <c r="CM15" s="213" t="e">
        <f>IF(CM14&lt;=(VLOOKUP('Hoja De Calculo'!$B$5,TSE!$A$1:$B$17,2,TRUE)),0,IF(AND(20%&gt;=CM14,CM14&gt;(VLOOKUP('Hoja De Calculo'!$B$5,TSE!$A$1:$B$17,2,TRUE))),(CM14-(VLOOKUP('Hoja De Calculo'!$B$5,TSE!$A$1:$B$17,2,TRUE))),IF(CM14&gt;20%,100%,0)))</f>
        <v>#N/A</v>
      </c>
      <c r="CN15" s="213" t="e">
        <f>IF(CN14&lt;=(VLOOKUP('Hoja De Calculo'!$B$5,TSE!$A$1:$B$17,2,TRUE)),0,IF(AND(20%&gt;=CN14,CN14&gt;(VLOOKUP('Hoja De Calculo'!$B$5,TSE!$A$1:$B$17,2,TRUE))),(CN14-(VLOOKUP('Hoja De Calculo'!$B$5,TSE!$A$1:$B$17,2,TRUE))),IF(CN14&gt;20%,100%,0)))</f>
        <v>#N/A</v>
      </c>
      <c r="CO15" s="213" t="e">
        <f>IF(CO14&lt;=(VLOOKUP('Hoja De Calculo'!$B$5,TSE!$A$1:$B$17,2,TRUE)),0,IF(AND(20%&gt;=CO14,CO14&gt;(VLOOKUP('Hoja De Calculo'!$B$5,TSE!$A$1:$B$17,2,TRUE))),(CO14-(VLOOKUP('Hoja De Calculo'!$B$5,TSE!$A$1:$B$17,2,TRUE))),IF(CO14&gt;20%,100%,0)))</f>
        <v>#N/A</v>
      </c>
      <c r="CP15" s="213" t="e">
        <f>IF(CP14&lt;=(VLOOKUP('Hoja De Calculo'!$B$5,TSE!$A$1:$B$17,2,TRUE)),0,IF(AND(20%&gt;=CP14,CP14&gt;(VLOOKUP('Hoja De Calculo'!$B$5,TSE!$A$1:$B$17,2,TRUE))),(CP14-(VLOOKUP('Hoja De Calculo'!$B$5,TSE!$A$1:$B$17,2,TRUE))),IF(CP14&gt;20%,100%,0)))</f>
        <v>#N/A</v>
      </c>
      <c r="CQ15" s="213" t="e">
        <f>IF(CQ14&lt;=(VLOOKUP('Hoja De Calculo'!$B$5,TSE!$A$1:$B$17,2,TRUE)),0,IF(AND(20%&gt;=CQ14,CQ14&gt;(VLOOKUP('Hoja De Calculo'!$B$5,TSE!$A$1:$B$17,2,TRUE))),(CQ14-(VLOOKUP('Hoja De Calculo'!$B$5,TSE!$A$1:$B$17,2,TRUE))),IF(CQ14&gt;20%,100%,0)))</f>
        <v>#N/A</v>
      </c>
      <c r="CR15" s="213" t="e">
        <f>IF(CR14&lt;=(VLOOKUP('Hoja De Calculo'!$B$5,TSE!$A$1:$B$17,2,TRUE)),0,IF(AND(20%&gt;=CR14,CR14&gt;(VLOOKUP('Hoja De Calculo'!$B$5,TSE!$A$1:$B$17,2,TRUE))),(CR14-(VLOOKUP('Hoja De Calculo'!$B$5,TSE!$A$1:$B$17,2,TRUE))),IF(CR14&gt;20%,100%,0)))</f>
        <v>#N/A</v>
      </c>
      <c r="CS15" s="213" t="e">
        <f>IF(CS14&lt;=(VLOOKUP('Hoja De Calculo'!$B$5,TSE!$A$1:$B$17,2,TRUE)),0,IF(AND(20%&gt;=CS14,CS14&gt;(VLOOKUP('Hoja De Calculo'!$B$5,TSE!$A$1:$B$17,2,TRUE))),(CS14-(VLOOKUP('Hoja De Calculo'!$B$5,TSE!$A$1:$B$17,2,TRUE))),IF(CS14&gt;20%,100%,0)))</f>
        <v>#N/A</v>
      </c>
      <c r="CT15" s="213" t="e">
        <f>IF(CT14&lt;=(VLOOKUP('Hoja De Calculo'!$B$5,TSE!$A$1:$B$17,2,TRUE)),0,IF(AND(20%&gt;=CT14,CT14&gt;(VLOOKUP('Hoja De Calculo'!$B$5,TSE!$A$1:$B$17,2,TRUE))),(CT14-(VLOOKUP('Hoja De Calculo'!$B$5,TSE!$A$1:$B$17,2,TRUE))),IF(CT14&gt;20%,100%,0)))</f>
        <v>#N/A</v>
      </c>
      <c r="CU15" s="213" t="e">
        <f>IF(CU14&lt;=(VLOOKUP('Hoja De Calculo'!$B$5,TSE!$A$1:$B$17,2,TRUE)),0,IF(AND(20%&gt;=CU14,CU14&gt;(VLOOKUP('Hoja De Calculo'!$B$5,TSE!$A$1:$B$17,2,TRUE))),(CU14-(VLOOKUP('Hoja De Calculo'!$B$5,TSE!$A$1:$B$17,2,TRUE))),IF(CU14&gt;20%,100%,0)))</f>
        <v>#N/A</v>
      </c>
      <c r="CV15" s="213" t="e">
        <f>IF(CV14&lt;=(VLOOKUP('Hoja De Calculo'!$B$5,TSE!$A$1:$B$17,2,TRUE)),0,IF(AND(20%&gt;=CV14,CV14&gt;(VLOOKUP('Hoja De Calculo'!$B$5,TSE!$A$1:$B$17,2,TRUE))),(CV14-(VLOOKUP('Hoja De Calculo'!$B$5,TSE!$A$1:$B$17,2,TRUE))),IF(CV14&gt;20%,100%,0)))</f>
        <v>#N/A</v>
      </c>
      <c r="CW15" s="213" t="e">
        <f>IF(CW14&lt;=(VLOOKUP('Hoja De Calculo'!$B$5,TSE!$A$1:$B$17,2,TRUE)),0,IF(AND(20%&gt;=CW14,CW14&gt;(VLOOKUP('Hoja De Calculo'!$B$5,TSE!$A$1:$B$17,2,TRUE))),(CW14-(VLOOKUP('Hoja De Calculo'!$B$5,TSE!$A$1:$B$17,2,TRUE))),IF(CW14&gt;20%,100%,0)))</f>
        <v>#N/A</v>
      </c>
      <c r="CX15" s="213" t="e">
        <f>IF(CX14&lt;=(VLOOKUP('Hoja De Calculo'!$B$5,TSE!$A$1:$B$17,2,TRUE)),0,IF(AND(20%&gt;=CX14,CX14&gt;(VLOOKUP('Hoja De Calculo'!$B$5,TSE!$A$1:$B$17,2,TRUE))),(CX14-(VLOOKUP('Hoja De Calculo'!$B$5,TSE!$A$1:$B$17,2,TRUE))),IF(CX14&gt;20%,100%,0)))</f>
        <v>#N/A</v>
      </c>
      <c r="CY15" s="40"/>
      <c r="CZ15" s="41" t="s">
        <v>42</v>
      </c>
      <c r="DA15" s="31" t="s">
        <v>39</v>
      </c>
      <c r="DB15" s="32"/>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row>
    <row r="16" spans="1:231" s="5" customFormat="1" ht="31.5" customHeight="1" x14ac:dyDescent="0.3">
      <c r="A16" s="39" t="s">
        <v>43</v>
      </c>
      <c r="B16" s="43"/>
      <c r="C16" s="44" t="e">
        <f>C13*(1-C15)</f>
        <v>#N/A</v>
      </c>
      <c r="D16" s="44" t="e">
        <f>D13*(1-D15)</f>
        <v>#N/A</v>
      </c>
      <c r="E16" s="44" t="e">
        <f t="shared" ref="E16:AH16" si="6">E13*(1-E15)</f>
        <v>#N/A</v>
      </c>
      <c r="F16" s="44" t="e">
        <f t="shared" si="6"/>
        <v>#N/A</v>
      </c>
      <c r="G16" s="44" t="e">
        <f t="shared" si="6"/>
        <v>#N/A</v>
      </c>
      <c r="H16" s="44" t="e">
        <f t="shared" si="6"/>
        <v>#N/A</v>
      </c>
      <c r="I16" s="44" t="e">
        <f t="shared" si="6"/>
        <v>#N/A</v>
      </c>
      <c r="J16" s="44" t="e">
        <f t="shared" si="6"/>
        <v>#N/A</v>
      </c>
      <c r="K16" s="44" t="e">
        <f t="shared" si="6"/>
        <v>#N/A</v>
      </c>
      <c r="L16" s="44" t="e">
        <f t="shared" si="6"/>
        <v>#N/A</v>
      </c>
      <c r="M16" s="44" t="e">
        <f t="shared" si="6"/>
        <v>#N/A</v>
      </c>
      <c r="N16" s="44" t="e">
        <f t="shared" si="6"/>
        <v>#N/A</v>
      </c>
      <c r="O16" s="44" t="e">
        <f t="shared" si="6"/>
        <v>#N/A</v>
      </c>
      <c r="P16" s="44" t="e">
        <f t="shared" si="6"/>
        <v>#N/A</v>
      </c>
      <c r="Q16" s="44" t="e">
        <f t="shared" si="6"/>
        <v>#N/A</v>
      </c>
      <c r="R16" s="44" t="e">
        <f t="shared" si="6"/>
        <v>#N/A</v>
      </c>
      <c r="S16" s="44" t="e">
        <f t="shared" si="6"/>
        <v>#N/A</v>
      </c>
      <c r="T16" s="44" t="e">
        <f t="shared" si="6"/>
        <v>#N/A</v>
      </c>
      <c r="U16" s="44" t="e">
        <f t="shared" si="6"/>
        <v>#N/A</v>
      </c>
      <c r="V16" s="44" t="e">
        <f t="shared" si="6"/>
        <v>#N/A</v>
      </c>
      <c r="W16" s="44" t="e">
        <f t="shared" si="6"/>
        <v>#N/A</v>
      </c>
      <c r="X16" s="44" t="e">
        <f t="shared" si="6"/>
        <v>#N/A</v>
      </c>
      <c r="Y16" s="44" t="e">
        <f t="shared" si="6"/>
        <v>#N/A</v>
      </c>
      <c r="Z16" s="44" t="e">
        <f t="shared" si="6"/>
        <v>#N/A</v>
      </c>
      <c r="AA16" s="44" t="e">
        <f t="shared" si="6"/>
        <v>#N/A</v>
      </c>
      <c r="AB16" s="44" t="e">
        <f t="shared" si="6"/>
        <v>#N/A</v>
      </c>
      <c r="AC16" s="44" t="e">
        <f t="shared" si="6"/>
        <v>#N/A</v>
      </c>
      <c r="AD16" s="44" t="e">
        <f t="shared" si="6"/>
        <v>#N/A</v>
      </c>
      <c r="AE16" s="44" t="e">
        <f t="shared" si="6"/>
        <v>#N/A</v>
      </c>
      <c r="AF16" s="44" t="e">
        <f t="shared" si="6"/>
        <v>#N/A</v>
      </c>
      <c r="AG16" s="44" t="e">
        <f t="shared" si="6"/>
        <v>#N/A</v>
      </c>
      <c r="AH16" s="44" t="e">
        <f t="shared" si="6"/>
        <v>#N/A</v>
      </c>
      <c r="AI16" s="44" t="e">
        <f t="shared" ref="AI16:BN16" si="7">AI13*(1-AI15)</f>
        <v>#N/A</v>
      </c>
      <c r="AJ16" s="44" t="e">
        <f t="shared" si="7"/>
        <v>#N/A</v>
      </c>
      <c r="AK16" s="44" t="e">
        <f t="shared" si="7"/>
        <v>#N/A</v>
      </c>
      <c r="AL16" s="44" t="e">
        <f t="shared" si="7"/>
        <v>#N/A</v>
      </c>
      <c r="AM16" s="44" t="e">
        <f t="shared" si="7"/>
        <v>#N/A</v>
      </c>
      <c r="AN16" s="44" t="e">
        <f t="shared" si="7"/>
        <v>#N/A</v>
      </c>
      <c r="AO16" s="44" t="e">
        <f t="shared" si="7"/>
        <v>#N/A</v>
      </c>
      <c r="AP16" s="44" t="e">
        <f t="shared" si="7"/>
        <v>#N/A</v>
      </c>
      <c r="AQ16" s="44" t="e">
        <f t="shared" si="7"/>
        <v>#N/A</v>
      </c>
      <c r="AR16" s="44" t="e">
        <f t="shared" si="7"/>
        <v>#N/A</v>
      </c>
      <c r="AS16" s="44" t="e">
        <f t="shared" si="7"/>
        <v>#N/A</v>
      </c>
      <c r="AT16" s="44" t="e">
        <f t="shared" si="7"/>
        <v>#N/A</v>
      </c>
      <c r="AU16" s="44" t="e">
        <f t="shared" si="7"/>
        <v>#N/A</v>
      </c>
      <c r="AV16" s="44" t="e">
        <f t="shared" si="7"/>
        <v>#N/A</v>
      </c>
      <c r="AW16" s="44" t="e">
        <f t="shared" si="7"/>
        <v>#N/A</v>
      </c>
      <c r="AX16" s="44" t="e">
        <f t="shared" si="7"/>
        <v>#N/A</v>
      </c>
      <c r="AY16" s="44" t="e">
        <f t="shared" si="7"/>
        <v>#N/A</v>
      </c>
      <c r="AZ16" s="44" t="e">
        <f t="shared" si="7"/>
        <v>#N/A</v>
      </c>
      <c r="BA16" s="44" t="e">
        <f t="shared" si="7"/>
        <v>#N/A</v>
      </c>
      <c r="BB16" s="44" t="e">
        <f t="shared" si="7"/>
        <v>#N/A</v>
      </c>
      <c r="BC16" s="44" t="e">
        <f t="shared" si="7"/>
        <v>#N/A</v>
      </c>
      <c r="BD16" s="44" t="e">
        <f t="shared" si="7"/>
        <v>#N/A</v>
      </c>
      <c r="BE16" s="44" t="e">
        <f t="shared" si="7"/>
        <v>#N/A</v>
      </c>
      <c r="BF16" s="44" t="e">
        <f t="shared" si="7"/>
        <v>#N/A</v>
      </c>
      <c r="BG16" s="44" t="e">
        <f t="shared" si="7"/>
        <v>#N/A</v>
      </c>
      <c r="BH16" s="44" t="e">
        <f t="shared" si="7"/>
        <v>#N/A</v>
      </c>
      <c r="BI16" s="44" t="e">
        <f t="shared" si="7"/>
        <v>#N/A</v>
      </c>
      <c r="BJ16" s="44" t="e">
        <f t="shared" si="7"/>
        <v>#N/A</v>
      </c>
      <c r="BK16" s="44" t="e">
        <f t="shared" si="7"/>
        <v>#N/A</v>
      </c>
      <c r="BL16" s="44" t="e">
        <f t="shared" si="7"/>
        <v>#N/A</v>
      </c>
      <c r="BM16" s="44" t="e">
        <f t="shared" si="7"/>
        <v>#N/A</v>
      </c>
      <c r="BN16" s="44" t="e">
        <f t="shared" si="7"/>
        <v>#N/A</v>
      </c>
      <c r="BO16" s="44" t="e">
        <f t="shared" ref="BO16:CT16" si="8">BO13*(1-BO15)</f>
        <v>#N/A</v>
      </c>
      <c r="BP16" s="44" t="e">
        <f t="shared" si="8"/>
        <v>#N/A</v>
      </c>
      <c r="BQ16" s="44" t="e">
        <f t="shared" si="8"/>
        <v>#N/A</v>
      </c>
      <c r="BR16" s="44" t="e">
        <f t="shared" si="8"/>
        <v>#N/A</v>
      </c>
      <c r="BS16" s="44" t="e">
        <f t="shared" si="8"/>
        <v>#N/A</v>
      </c>
      <c r="BT16" s="44" t="e">
        <f t="shared" si="8"/>
        <v>#N/A</v>
      </c>
      <c r="BU16" s="44" t="e">
        <f t="shared" si="8"/>
        <v>#N/A</v>
      </c>
      <c r="BV16" s="44" t="e">
        <f t="shared" si="8"/>
        <v>#N/A</v>
      </c>
      <c r="BW16" s="44" t="e">
        <f t="shared" si="8"/>
        <v>#N/A</v>
      </c>
      <c r="BX16" s="44" t="e">
        <f t="shared" si="8"/>
        <v>#N/A</v>
      </c>
      <c r="BY16" s="44" t="e">
        <f t="shared" si="8"/>
        <v>#N/A</v>
      </c>
      <c r="BZ16" s="44" t="e">
        <f t="shared" si="8"/>
        <v>#N/A</v>
      </c>
      <c r="CA16" s="44" t="e">
        <f t="shared" si="8"/>
        <v>#N/A</v>
      </c>
      <c r="CB16" s="44" t="e">
        <f t="shared" si="8"/>
        <v>#N/A</v>
      </c>
      <c r="CC16" s="44" t="e">
        <f t="shared" si="8"/>
        <v>#N/A</v>
      </c>
      <c r="CD16" s="44" t="e">
        <f t="shared" si="8"/>
        <v>#N/A</v>
      </c>
      <c r="CE16" s="44" t="e">
        <f t="shared" si="8"/>
        <v>#N/A</v>
      </c>
      <c r="CF16" s="44" t="e">
        <f t="shared" si="8"/>
        <v>#N/A</v>
      </c>
      <c r="CG16" s="44" t="e">
        <f t="shared" si="8"/>
        <v>#N/A</v>
      </c>
      <c r="CH16" s="44" t="e">
        <f t="shared" si="8"/>
        <v>#N/A</v>
      </c>
      <c r="CI16" s="44" t="e">
        <f t="shared" si="8"/>
        <v>#N/A</v>
      </c>
      <c r="CJ16" s="44" t="e">
        <f t="shared" si="8"/>
        <v>#N/A</v>
      </c>
      <c r="CK16" s="44" t="e">
        <f t="shared" si="8"/>
        <v>#N/A</v>
      </c>
      <c r="CL16" s="44" t="e">
        <f t="shared" si="8"/>
        <v>#N/A</v>
      </c>
      <c r="CM16" s="44" t="e">
        <f t="shared" si="8"/>
        <v>#N/A</v>
      </c>
      <c r="CN16" s="44" t="e">
        <f t="shared" si="8"/>
        <v>#N/A</v>
      </c>
      <c r="CO16" s="44" t="e">
        <f t="shared" si="8"/>
        <v>#N/A</v>
      </c>
      <c r="CP16" s="44" t="e">
        <f t="shared" si="8"/>
        <v>#N/A</v>
      </c>
      <c r="CQ16" s="44" t="e">
        <f t="shared" si="8"/>
        <v>#N/A</v>
      </c>
      <c r="CR16" s="44" t="e">
        <f t="shared" si="8"/>
        <v>#N/A</v>
      </c>
      <c r="CS16" s="44" t="e">
        <f t="shared" si="8"/>
        <v>#N/A</v>
      </c>
      <c r="CT16" s="44" t="e">
        <f t="shared" si="8"/>
        <v>#N/A</v>
      </c>
      <c r="CU16" s="44" t="e">
        <f t="shared" ref="CU16:CX16" si="9">CU13*(1-CU15)</f>
        <v>#N/A</v>
      </c>
      <c r="CV16" s="44" t="e">
        <f t="shared" si="9"/>
        <v>#N/A</v>
      </c>
      <c r="CW16" s="44" t="e">
        <f t="shared" si="9"/>
        <v>#N/A</v>
      </c>
      <c r="CX16" s="44" t="e">
        <f t="shared" si="9"/>
        <v>#N/A</v>
      </c>
      <c r="CY16" s="44"/>
      <c r="CZ16" s="41" t="s">
        <v>44</v>
      </c>
      <c r="DA16" s="31">
        <v>5.0999999999999996</v>
      </c>
      <c r="DB16" s="9" t="s">
        <v>45</v>
      </c>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row>
    <row r="17" spans="1:193" s="34" customFormat="1" ht="32.25" customHeight="1" x14ac:dyDescent="0.3">
      <c r="A17" s="46" t="s">
        <v>46</v>
      </c>
      <c r="B17" s="47">
        <f>B12</f>
        <v>0</v>
      </c>
      <c r="C17" s="48">
        <f>B12+C12</f>
        <v>0</v>
      </c>
      <c r="D17" s="48">
        <f>MAX($C$17:C17)+D12</f>
        <v>0</v>
      </c>
      <c r="E17" s="48">
        <f>MAX($C$17:D17)+E12</f>
        <v>0</v>
      </c>
      <c r="F17" s="48">
        <f>MAX($C$17:E17)+F12</f>
        <v>0</v>
      </c>
      <c r="G17" s="48">
        <f>MAX($C$17:F17)+G12</f>
        <v>0</v>
      </c>
      <c r="H17" s="48">
        <f>MAX($C$17:G17)+H12</f>
        <v>0</v>
      </c>
      <c r="I17" s="48">
        <f>MAX($C$17:H17)+I12</f>
        <v>0</v>
      </c>
      <c r="J17" s="48">
        <f>MAX($C$17:I17)+J12</f>
        <v>0</v>
      </c>
      <c r="K17" s="48">
        <f>MAX($C$17:J17)+K12</f>
        <v>0</v>
      </c>
      <c r="L17" s="48">
        <f>MAX($C$17:K17)+L12</f>
        <v>0</v>
      </c>
      <c r="M17" s="48">
        <f>MAX($C$17:L17)+M12</f>
        <v>0</v>
      </c>
      <c r="N17" s="48">
        <f>MAX($C$17:M17)+N12</f>
        <v>0</v>
      </c>
      <c r="O17" s="48">
        <f>MAX($C$17:N17)+O12</f>
        <v>0</v>
      </c>
      <c r="P17" s="48">
        <f>MAX($C$17:O17)+P12</f>
        <v>0</v>
      </c>
      <c r="Q17" s="48">
        <f>MAX($C$17:P17)+Q12</f>
        <v>0</v>
      </c>
      <c r="R17" s="48">
        <f>MAX($C$17:Q17)+R12</f>
        <v>0</v>
      </c>
      <c r="S17" s="48">
        <f>MAX($C$17:R17)+S12</f>
        <v>0</v>
      </c>
      <c r="T17" s="48">
        <f>MAX($C$17:S17)+T12</f>
        <v>0</v>
      </c>
      <c r="U17" s="48">
        <f>MAX($C$17:T17)+U12</f>
        <v>0</v>
      </c>
      <c r="V17" s="48">
        <f>MAX($C$17:U17)+V12</f>
        <v>0</v>
      </c>
      <c r="W17" s="48">
        <f>MAX($C$17:V17)+W12</f>
        <v>0</v>
      </c>
      <c r="X17" s="48">
        <f>MAX($C$17:W17)+X12</f>
        <v>0</v>
      </c>
      <c r="Y17" s="48">
        <f>MAX($C$17:X17)+Y12</f>
        <v>0</v>
      </c>
      <c r="Z17" s="48">
        <f>MAX($C$17:Y17)+Z12</f>
        <v>0</v>
      </c>
      <c r="AA17" s="48">
        <f>MAX($C$17:Z17)+AA12</f>
        <v>0</v>
      </c>
      <c r="AB17" s="48">
        <f>MAX($C$17:AA17)+AB12</f>
        <v>0</v>
      </c>
      <c r="AC17" s="48">
        <f>MAX($C$17:AB17)+AC12</f>
        <v>0</v>
      </c>
      <c r="AD17" s="48">
        <f>MAX($C$17:AC17)+AD12</f>
        <v>0</v>
      </c>
      <c r="AE17" s="48">
        <f>MAX($C$17:AD17)+AE12</f>
        <v>0</v>
      </c>
      <c r="AF17" s="48">
        <f>MAX($C$17:AE17)+AF12</f>
        <v>0</v>
      </c>
      <c r="AG17" s="48">
        <f>MAX($C$17:AF17)+AG12</f>
        <v>0</v>
      </c>
      <c r="AH17" s="48">
        <f>MAX($C$17:AG17)+AH12</f>
        <v>0</v>
      </c>
      <c r="AI17" s="48">
        <f>MAX($C$17:AH17)+AI12</f>
        <v>0</v>
      </c>
      <c r="AJ17" s="48">
        <f>MAX($C$17:AI17)+AJ12</f>
        <v>0</v>
      </c>
      <c r="AK17" s="48">
        <f>MAX($C$17:AJ17)+AK12</f>
        <v>0</v>
      </c>
      <c r="AL17" s="48">
        <f>MAX($C$17:AK17)+AL12</f>
        <v>0</v>
      </c>
      <c r="AM17" s="48">
        <f>MAX($C$17:AL17)+AM12</f>
        <v>0</v>
      </c>
      <c r="AN17" s="48">
        <f>MAX($C$17:AM17)+AN12</f>
        <v>0</v>
      </c>
      <c r="AO17" s="48">
        <f>MAX($C$17:AN17)+AO12</f>
        <v>0</v>
      </c>
      <c r="AP17" s="48">
        <f>MAX($C$17:AO17)+AP12</f>
        <v>0</v>
      </c>
      <c r="AQ17" s="48">
        <f>MAX($C$17:AP17)+AQ12</f>
        <v>0</v>
      </c>
      <c r="AR17" s="48">
        <f>MAX($C$17:AQ17)+AR12</f>
        <v>0</v>
      </c>
      <c r="AS17" s="48">
        <f>MAX($C$17:AR17)+AS12</f>
        <v>0</v>
      </c>
      <c r="AT17" s="48">
        <f>MAX($C$17:AS17)+AT12</f>
        <v>0</v>
      </c>
      <c r="AU17" s="48">
        <f>MAX($C$17:AT17)+AU12</f>
        <v>0</v>
      </c>
      <c r="AV17" s="48">
        <f>MAX($C$17:AU17)+AV12</f>
        <v>0</v>
      </c>
      <c r="AW17" s="48">
        <f>MAX($C$17:AV17)+AW12</f>
        <v>0</v>
      </c>
      <c r="AX17" s="48">
        <f>MAX($C$17:AW17)+AX12</f>
        <v>0</v>
      </c>
      <c r="AY17" s="48">
        <f>MAX($C$17:AX17)+AY12</f>
        <v>0</v>
      </c>
      <c r="AZ17" s="48">
        <f>MAX($C$17:AY17)+AZ12</f>
        <v>0</v>
      </c>
      <c r="BA17" s="48">
        <f>MAX($C$17:AZ17)+BA12</f>
        <v>0</v>
      </c>
      <c r="BB17" s="48">
        <f>MAX($C$17:BA17)+BB12</f>
        <v>0</v>
      </c>
      <c r="BC17" s="48">
        <f>MAX($C$17:BB17)+BC12</f>
        <v>0</v>
      </c>
      <c r="BD17" s="48">
        <f>MAX($C$17:BC17)+BD12</f>
        <v>0</v>
      </c>
      <c r="BE17" s="48">
        <f>MAX($C$17:BD17)+BE12</f>
        <v>0</v>
      </c>
      <c r="BF17" s="48">
        <f>MAX($C$17:BE17)+BF12</f>
        <v>0</v>
      </c>
      <c r="BG17" s="48">
        <f>MAX($C$17:BF17)+BG12</f>
        <v>0</v>
      </c>
      <c r="BH17" s="48">
        <f>MAX($C$17:BG17)+BH12</f>
        <v>0</v>
      </c>
      <c r="BI17" s="48">
        <f>MAX($C$17:BH17)+BI12</f>
        <v>0</v>
      </c>
      <c r="BJ17" s="48">
        <f>MAX($C$17:BI17)+BJ12</f>
        <v>0</v>
      </c>
      <c r="BK17" s="48">
        <f>MAX($C$17:BJ17)+BK12</f>
        <v>0</v>
      </c>
      <c r="BL17" s="48">
        <f>MAX($C$17:BK17)+BL12</f>
        <v>0</v>
      </c>
      <c r="BM17" s="48">
        <f>MAX($C$17:BL17)+BM12</f>
        <v>0</v>
      </c>
      <c r="BN17" s="48">
        <f>MAX($C$17:BM17)+BN12</f>
        <v>0</v>
      </c>
      <c r="BO17" s="48">
        <f>MAX($C$17:BN17)+BO12</f>
        <v>0</v>
      </c>
      <c r="BP17" s="48">
        <f>MAX($C$17:BO17)+BP12</f>
        <v>0</v>
      </c>
      <c r="BQ17" s="48">
        <f>MAX($C$17:BP17)+BQ12</f>
        <v>0</v>
      </c>
      <c r="BR17" s="48">
        <f>MAX($C$17:BQ17)+BR12</f>
        <v>0</v>
      </c>
      <c r="BS17" s="48">
        <f>MAX($C$17:BR17)+BS12</f>
        <v>0</v>
      </c>
      <c r="BT17" s="48">
        <f>MAX($C$17:BS17)+BT12</f>
        <v>0</v>
      </c>
      <c r="BU17" s="48">
        <f>MAX($C$17:BT17)+BU12</f>
        <v>0</v>
      </c>
      <c r="BV17" s="48">
        <f>MAX($C$17:BU17)+BV12</f>
        <v>0</v>
      </c>
      <c r="BW17" s="48">
        <f>MAX($C$17:BV17)+BW12</f>
        <v>0</v>
      </c>
      <c r="BX17" s="48">
        <f>MAX($C$17:BW17)+BX12</f>
        <v>0</v>
      </c>
      <c r="BY17" s="48">
        <f>MAX($C$17:BX17)+BY12</f>
        <v>0</v>
      </c>
      <c r="BZ17" s="48">
        <f>MAX($C$17:BY17)+BZ12</f>
        <v>0</v>
      </c>
      <c r="CA17" s="48">
        <f>MAX($C$17:BZ17)+CA12</f>
        <v>0</v>
      </c>
      <c r="CB17" s="48">
        <f>MAX($C$17:CA17)+CB12</f>
        <v>0</v>
      </c>
      <c r="CC17" s="48">
        <f>MAX($C$17:CB17)+CC12</f>
        <v>0</v>
      </c>
      <c r="CD17" s="48">
        <f>MAX($C$17:CC17)+CD12</f>
        <v>0</v>
      </c>
      <c r="CE17" s="48">
        <f>MAX($C$17:CD17)+CE12</f>
        <v>0</v>
      </c>
      <c r="CF17" s="48">
        <f>MAX($C$17:CE17)+CF12</f>
        <v>0</v>
      </c>
      <c r="CG17" s="48">
        <f>MAX($C$17:CF17)+CG12</f>
        <v>0</v>
      </c>
      <c r="CH17" s="48">
        <f>MAX($C$17:CG17)+CH12</f>
        <v>0</v>
      </c>
      <c r="CI17" s="48">
        <f>MAX($C$17:CH17)+CI12</f>
        <v>0</v>
      </c>
      <c r="CJ17" s="48">
        <f>MAX($C$17:CI17)+CJ12</f>
        <v>0</v>
      </c>
      <c r="CK17" s="48">
        <f>MAX($C$17:CJ17)+CK12</f>
        <v>0</v>
      </c>
      <c r="CL17" s="48">
        <f>MAX($C$17:CK17)+CL12</f>
        <v>0</v>
      </c>
      <c r="CM17" s="48">
        <f>MAX($C$17:CL17)+CM12</f>
        <v>0</v>
      </c>
      <c r="CN17" s="48">
        <f>MAX($C$17:CM17)+CN12</f>
        <v>0</v>
      </c>
      <c r="CO17" s="48">
        <f>MAX($C$17:CN17)+CO12</f>
        <v>0</v>
      </c>
      <c r="CP17" s="48">
        <f>MAX($C$17:CO17)+CP12</f>
        <v>0</v>
      </c>
      <c r="CQ17" s="48">
        <f>MAX($C$17:CP17)+CQ12</f>
        <v>0</v>
      </c>
      <c r="CR17" s="48">
        <f>MAX($C$17:CQ17)+CR12</f>
        <v>0</v>
      </c>
      <c r="CS17" s="48">
        <f>MAX($C$17:CR17)+CS12</f>
        <v>0</v>
      </c>
      <c r="CT17" s="48">
        <f>MAX($C$17:CS17)+CT12</f>
        <v>0</v>
      </c>
      <c r="CU17" s="48">
        <f>MAX($C$17:CT17)+CU12</f>
        <v>0</v>
      </c>
      <c r="CV17" s="48">
        <f>MAX($C$17:CU17)+CV12</f>
        <v>0</v>
      </c>
      <c r="CW17" s="48">
        <f>MAX($C$17:CV17)+CW12</f>
        <v>0</v>
      </c>
      <c r="CX17" s="48">
        <f>MAX($C$17:CW17)+CX12</f>
        <v>0</v>
      </c>
      <c r="CY17" s="49"/>
      <c r="CZ17" s="41" t="s">
        <v>47</v>
      </c>
      <c r="DA17" s="31">
        <v>5.0999999999999996</v>
      </c>
      <c r="DB17" s="32" t="s">
        <v>48</v>
      </c>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row>
    <row r="18" spans="1:193" s="5" customFormat="1" ht="63" customHeight="1" x14ac:dyDescent="0.3">
      <c r="A18" s="39" t="s">
        <v>49</v>
      </c>
      <c r="B18" s="50"/>
      <c r="C18" s="44">
        <f t="shared" ref="C18:AH18" si="10">IF(C13&gt;0,C16-C17,0)</f>
        <v>0</v>
      </c>
      <c r="D18" s="44">
        <f t="shared" si="10"/>
        <v>0</v>
      </c>
      <c r="E18" s="44">
        <f t="shared" si="10"/>
        <v>0</v>
      </c>
      <c r="F18" s="44">
        <f t="shared" si="10"/>
        <v>0</v>
      </c>
      <c r="G18" s="44">
        <f t="shared" si="10"/>
        <v>0</v>
      </c>
      <c r="H18" s="44">
        <f t="shared" si="10"/>
        <v>0</v>
      </c>
      <c r="I18" s="44">
        <f t="shared" si="10"/>
        <v>0</v>
      </c>
      <c r="J18" s="44">
        <f t="shared" si="10"/>
        <v>0</v>
      </c>
      <c r="K18" s="44">
        <f t="shared" si="10"/>
        <v>0</v>
      </c>
      <c r="L18" s="44">
        <f t="shared" si="10"/>
        <v>0</v>
      </c>
      <c r="M18" s="44">
        <f t="shared" si="10"/>
        <v>0</v>
      </c>
      <c r="N18" s="44">
        <f t="shared" si="10"/>
        <v>0</v>
      </c>
      <c r="O18" s="44">
        <f t="shared" si="10"/>
        <v>0</v>
      </c>
      <c r="P18" s="44">
        <f t="shared" si="10"/>
        <v>0</v>
      </c>
      <c r="Q18" s="44">
        <f t="shared" si="10"/>
        <v>0</v>
      </c>
      <c r="R18" s="44">
        <f t="shared" si="10"/>
        <v>0</v>
      </c>
      <c r="S18" s="44">
        <f t="shared" si="10"/>
        <v>0</v>
      </c>
      <c r="T18" s="44">
        <f t="shared" si="10"/>
        <v>0</v>
      </c>
      <c r="U18" s="44">
        <f t="shared" si="10"/>
        <v>0</v>
      </c>
      <c r="V18" s="44">
        <f t="shared" si="10"/>
        <v>0</v>
      </c>
      <c r="W18" s="44">
        <f t="shared" si="10"/>
        <v>0</v>
      </c>
      <c r="X18" s="44">
        <f t="shared" si="10"/>
        <v>0</v>
      </c>
      <c r="Y18" s="44">
        <f t="shared" si="10"/>
        <v>0</v>
      </c>
      <c r="Z18" s="44">
        <f t="shared" si="10"/>
        <v>0</v>
      </c>
      <c r="AA18" s="44">
        <f t="shared" si="10"/>
        <v>0</v>
      </c>
      <c r="AB18" s="44">
        <f t="shared" si="10"/>
        <v>0</v>
      </c>
      <c r="AC18" s="44">
        <f t="shared" si="10"/>
        <v>0</v>
      </c>
      <c r="AD18" s="44">
        <f t="shared" si="10"/>
        <v>0</v>
      </c>
      <c r="AE18" s="44">
        <f t="shared" si="10"/>
        <v>0</v>
      </c>
      <c r="AF18" s="44">
        <f t="shared" si="10"/>
        <v>0</v>
      </c>
      <c r="AG18" s="44">
        <f t="shared" si="10"/>
        <v>0</v>
      </c>
      <c r="AH18" s="44">
        <f t="shared" si="10"/>
        <v>0</v>
      </c>
      <c r="AI18" s="44">
        <f t="shared" ref="AI18:BN18" si="11">IF(AI13&gt;0,AI16-AI17,0)</f>
        <v>0</v>
      </c>
      <c r="AJ18" s="44">
        <f t="shared" si="11"/>
        <v>0</v>
      </c>
      <c r="AK18" s="44">
        <f t="shared" si="11"/>
        <v>0</v>
      </c>
      <c r="AL18" s="44">
        <f t="shared" si="11"/>
        <v>0</v>
      </c>
      <c r="AM18" s="44">
        <f t="shared" si="11"/>
        <v>0</v>
      </c>
      <c r="AN18" s="44">
        <f t="shared" si="11"/>
        <v>0</v>
      </c>
      <c r="AO18" s="44">
        <f t="shared" si="11"/>
        <v>0</v>
      </c>
      <c r="AP18" s="44">
        <f t="shared" si="11"/>
        <v>0</v>
      </c>
      <c r="AQ18" s="44">
        <f t="shared" si="11"/>
        <v>0</v>
      </c>
      <c r="AR18" s="44">
        <f t="shared" si="11"/>
        <v>0</v>
      </c>
      <c r="AS18" s="44">
        <f t="shared" si="11"/>
        <v>0</v>
      </c>
      <c r="AT18" s="44">
        <f t="shared" si="11"/>
        <v>0</v>
      </c>
      <c r="AU18" s="44">
        <f t="shared" si="11"/>
        <v>0</v>
      </c>
      <c r="AV18" s="44">
        <f t="shared" si="11"/>
        <v>0</v>
      </c>
      <c r="AW18" s="44">
        <f t="shared" si="11"/>
        <v>0</v>
      </c>
      <c r="AX18" s="44">
        <f t="shared" si="11"/>
        <v>0</v>
      </c>
      <c r="AY18" s="44">
        <f t="shared" si="11"/>
        <v>0</v>
      </c>
      <c r="AZ18" s="44">
        <f t="shared" si="11"/>
        <v>0</v>
      </c>
      <c r="BA18" s="44">
        <f t="shared" si="11"/>
        <v>0</v>
      </c>
      <c r="BB18" s="44">
        <f t="shared" si="11"/>
        <v>0</v>
      </c>
      <c r="BC18" s="44">
        <f t="shared" si="11"/>
        <v>0</v>
      </c>
      <c r="BD18" s="44">
        <f t="shared" si="11"/>
        <v>0</v>
      </c>
      <c r="BE18" s="44">
        <f t="shared" si="11"/>
        <v>0</v>
      </c>
      <c r="BF18" s="44">
        <f t="shared" si="11"/>
        <v>0</v>
      </c>
      <c r="BG18" s="44">
        <f t="shared" si="11"/>
        <v>0</v>
      </c>
      <c r="BH18" s="44">
        <f t="shared" si="11"/>
        <v>0</v>
      </c>
      <c r="BI18" s="44">
        <f t="shared" si="11"/>
        <v>0</v>
      </c>
      <c r="BJ18" s="44">
        <f t="shared" si="11"/>
        <v>0</v>
      </c>
      <c r="BK18" s="44">
        <f t="shared" si="11"/>
        <v>0</v>
      </c>
      <c r="BL18" s="44">
        <f t="shared" si="11"/>
        <v>0</v>
      </c>
      <c r="BM18" s="44">
        <f t="shared" si="11"/>
        <v>0</v>
      </c>
      <c r="BN18" s="44">
        <f t="shared" si="11"/>
        <v>0</v>
      </c>
      <c r="BO18" s="44">
        <f t="shared" ref="BO18:CT18" si="12">IF(BO13&gt;0,BO16-BO17,0)</f>
        <v>0</v>
      </c>
      <c r="BP18" s="44">
        <f t="shared" si="12"/>
        <v>0</v>
      </c>
      <c r="BQ18" s="44">
        <f t="shared" si="12"/>
        <v>0</v>
      </c>
      <c r="BR18" s="44">
        <f t="shared" si="12"/>
        <v>0</v>
      </c>
      <c r="BS18" s="44">
        <f t="shared" si="12"/>
        <v>0</v>
      </c>
      <c r="BT18" s="44">
        <f t="shared" si="12"/>
        <v>0</v>
      </c>
      <c r="BU18" s="44">
        <f t="shared" si="12"/>
        <v>0</v>
      </c>
      <c r="BV18" s="44">
        <f t="shared" si="12"/>
        <v>0</v>
      </c>
      <c r="BW18" s="44">
        <f t="shared" si="12"/>
        <v>0</v>
      </c>
      <c r="BX18" s="44">
        <f t="shared" si="12"/>
        <v>0</v>
      </c>
      <c r="BY18" s="44">
        <f t="shared" si="12"/>
        <v>0</v>
      </c>
      <c r="BZ18" s="44">
        <f t="shared" si="12"/>
        <v>0</v>
      </c>
      <c r="CA18" s="44">
        <f t="shared" si="12"/>
        <v>0</v>
      </c>
      <c r="CB18" s="44">
        <f t="shared" si="12"/>
        <v>0</v>
      </c>
      <c r="CC18" s="44">
        <f t="shared" si="12"/>
        <v>0</v>
      </c>
      <c r="CD18" s="44">
        <f t="shared" si="12"/>
        <v>0</v>
      </c>
      <c r="CE18" s="44">
        <f t="shared" si="12"/>
        <v>0</v>
      </c>
      <c r="CF18" s="44">
        <f t="shared" si="12"/>
        <v>0</v>
      </c>
      <c r="CG18" s="44">
        <f t="shared" si="12"/>
        <v>0</v>
      </c>
      <c r="CH18" s="44">
        <f t="shared" si="12"/>
        <v>0</v>
      </c>
      <c r="CI18" s="44">
        <f t="shared" si="12"/>
        <v>0</v>
      </c>
      <c r="CJ18" s="44">
        <f t="shared" si="12"/>
        <v>0</v>
      </c>
      <c r="CK18" s="44">
        <f t="shared" si="12"/>
        <v>0</v>
      </c>
      <c r="CL18" s="44">
        <f t="shared" si="12"/>
        <v>0</v>
      </c>
      <c r="CM18" s="44">
        <f t="shared" si="12"/>
        <v>0</v>
      </c>
      <c r="CN18" s="44">
        <f t="shared" si="12"/>
        <v>0</v>
      </c>
      <c r="CO18" s="44">
        <f t="shared" si="12"/>
        <v>0</v>
      </c>
      <c r="CP18" s="44">
        <f t="shared" si="12"/>
        <v>0</v>
      </c>
      <c r="CQ18" s="44">
        <f t="shared" si="12"/>
        <v>0</v>
      </c>
      <c r="CR18" s="44">
        <f t="shared" si="12"/>
        <v>0</v>
      </c>
      <c r="CS18" s="44">
        <f t="shared" si="12"/>
        <v>0</v>
      </c>
      <c r="CT18" s="44">
        <f t="shared" si="12"/>
        <v>0</v>
      </c>
      <c r="CU18" s="44">
        <f t="shared" ref="CU18:CX18" si="13">IF(CU13&gt;0,CU16-CU17,0)</f>
        <v>0</v>
      </c>
      <c r="CV18" s="44">
        <f t="shared" si="13"/>
        <v>0</v>
      </c>
      <c r="CW18" s="44">
        <f t="shared" si="13"/>
        <v>0</v>
      </c>
      <c r="CX18" s="44">
        <f t="shared" si="13"/>
        <v>0</v>
      </c>
      <c r="CY18" s="45"/>
      <c r="CZ18" s="41" t="s">
        <v>50</v>
      </c>
      <c r="DA18" s="31">
        <v>5.0999999999999996</v>
      </c>
      <c r="DB18" s="9" t="s">
        <v>51</v>
      </c>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row>
    <row r="19" spans="1:193" s="5" customFormat="1" ht="45.75" customHeight="1" x14ac:dyDescent="0.3">
      <c r="A19" s="39" t="s">
        <v>52</v>
      </c>
      <c r="B19" s="50"/>
      <c r="C19" s="44">
        <f>C18</f>
        <v>0</v>
      </c>
      <c r="D19" s="44">
        <f>IF(D18-SUM($C$19:C19)&gt;0,IF(D13&gt;0,D18-SUM($C$19:C19),0),0)</f>
        <v>0</v>
      </c>
      <c r="E19" s="44">
        <f>IF(E18-SUM($C$19:D19)&gt;0,IF(E13&gt;0,E18-SUM($C$19:D19),0),0)</f>
        <v>0</v>
      </c>
      <c r="F19" s="44">
        <f>IF(F18-SUM($C$19:E19)&gt;0,IF(F13&gt;0,F18-SUM($C$19:E19),0),0)</f>
        <v>0</v>
      </c>
      <c r="G19" s="44">
        <f>IF(G18-SUM($C$19:F19)&gt;0,IF(G13&gt;0,G18-SUM($C$19:F19),0),0)</f>
        <v>0</v>
      </c>
      <c r="H19" s="44">
        <f>IF(H18-SUM($C$19:G19)&gt;0,IF(H13&gt;0,H18-SUM($C$19:G19),0),0)</f>
        <v>0</v>
      </c>
      <c r="I19" s="44">
        <f>IF(I18-SUM($C$19:H19)&gt;0,IF(I13&gt;0,I18-SUM($C$19:H19),0),0)</f>
        <v>0</v>
      </c>
      <c r="J19" s="44">
        <f>IF(J18-SUM($C$19:I19)&gt;0,IF(J13&gt;0,J18-SUM($C$19:I19),0),0)</f>
        <v>0</v>
      </c>
      <c r="K19" s="44">
        <f>IF(K18-SUM($C$19:J19)&gt;0,IF(K13&gt;0,K18-SUM($C$19:J19),0),0)</f>
        <v>0</v>
      </c>
      <c r="L19" s="44">
        <f>IF(L18-SUM($C$19:K19)&gt;0,IF(L13&gt;0,L18-SUM($C$19:K19),0),0)</f>
        <v>0</v>
      </c>
      <c r="M19" s="44">
        <f>IF(M18-SUM($C$19:L19)&gt;0,IF(M13&gt;0,M18-SUM($C$19:L19),0),0)</f>
        <v>0</v>
      </c>
      <c r="N19" s="44">
        <f>IF(N18-SUM($C$19:M19)&gt;0,IF(N13&gt;0,N18-SUM($C$19:M19),0),0)</f>
        <v>0</v>
      </c>
      <c r="O19" s="44">
        <f>IF(O18-SUM($C$19:N19)&gt;0,IF(O13&gt;0,O18-SUM($C$19:N19),0),0)</f>
        <v>0</v>
      </c>
      <c r="P19" s="44">
        <f>IF(P18-SUM($C$19:O19)&gt;0,IF(P13&gt;0,P18-SUM($C$19:O19),0),0)</f>
        <v>0</v>
      </c>
      <c r="Q19" s="44">
        <f>IF(Q18-SUM($C$19:P19)&gt;0,IF(Q13&gt;0,Q18-SUM($C$19:P19),0),0)</f>
        <v>0</v>
      </c>
      <c r="R19" s="44">
        <f>IF(R18-SUM($C$19:Q19)&gt;0,IF(R13&gt;0,R18-SUM($C$19:Q19),0),0)</f>
        <v>0</v>
      </c>
      <c r="S19" s="44">
        <f>IF(S18-SUM($C$19:R19)&gt;0,IF(S13&gt;0,S18-SUM($C$19:R19),0),0)</f>
        <v>0</v>
      </c>
      <c r="T19" s="44">
        <f>IF(T18-SUM($C$19:S19)&gt;0,IF(T13&gt;0,T18-SUM($C$19:S19),0),0)</f>
        <v>0</v>
      </c>
      <c r="U19" s="44">
        <f>IF(U18-SUM($C$19:T19)&gt;0,IF(U13&gt;0,U18-SUM($C$19:T19),0),0)</f>
        <v>0</v>
      </c>
      <c r="V19" s="44">
        <f>IF(V18-SUM($C$19:U19)&gt;0,IF(V13&gt;0,V18-SUM($C$19:U19),0),0)</f>
        <v>0</v>
      </c>
      <c r="W19" s="44">
        <f>IF(W18-SUM($C$19:V19)&gt;0,IF(W13&gt;0,W18-SUM($C$19:V19),0),0)</f>
        <v>0</v>
      </c>
      <c r="X19" s="44">
        <f>IF(X18-SUM($C$19:W19)&gt;0,IF(X13&gt;0,X18-SUM($C$19:W19),0),0)</f>
        <v>0</v>
      </c>
      <c r="Y19" s="44">
        <f>IF(Y18-SUM($C$19:X19)&gt;0,IF(Y13&gt;0,Y18-SUM($C$19:X19),0),0)</f>
        <v>0</v>
      </c>
      <c r="Z19" s="44">
        <f>IF(Z18-SUM($C$19:Y19)&gt;0,IF(Z13&gt;0,Z18-SUM($C$19:Y19),0),0)</f>
        <v>0</v>
      </c>
      <c r="AA19" s="44">
        <f>IF(AA18-SUM($C$19:Z19)&gt;0,IF(AA13&gt;0,AA18-SUM($C$19:Z19),0),0)</f>
        <v>0</v>
      </c>
      <c r="AB19" s="44">
        <f>IF(AB18-SUM($C$19:AA19)&gt;0,IF(AB13&gt;0,AB18-SUM($C$19:AA19),0),0)</f>
        <v>0</v>
      </c>
      <c r="AC19" s="44">
        <f>IF(AC18-SUM($C$19:AB19)&gt;0,IF(AC13&gt;0,AC18-SUM($C$19:AB19),0),0)</f>
        <v>0</v>
      </c>
      <c r="AD19" s="44">
        <f>IF(AD18-SUM($C$19:AC19)&gt;0,IF(AD13&gt;0,AD18-SUM($C$19:AC19),0),0)</f>
        <v>0</v>
      </c>
      <c r="AE19" s="44">
        <f>IF(AE18-SUM($C$19:AD19)&gt;0,IF(AE13&gt;0,AE18-SUM($C$19:AD19),0),0)</f>
        <v>0</v>
      </c>
      <c r="AF19" s="44">
        <f>IF(AF18-SUM($C$19:AE19)&gt;0,IF(AF13&gt;0,AF18-SUM($C$19:AE19),0),0)</f>
        <v>0</v>
      </c>
      <c r="AG19" s="44">
        <f>IF(AG18-SUM($C$19:AF19)&gt;0,IF(AG13&gt;0,AG18-SUM($C$19:AF19),0),0)</f>
        <v>0</v>
      </c>
      <c r="AH19" s="44">
        <f>IF(AH18-SUM($C$19:AG19)&gt;0,IF(AH13&gt;0,AH18-SUM($C$19:AG19),0),0)</f>
        <v>0</v>
      </c>
      <c r="AI19" s="44">
        <f>IF(AI18-SUM($C$19:AH19)&gt;0,IF(AI13&gt;0,AI18-SUM($C$19:AH19),0),0)</f>
        <v>0</v>
      </c>
      <c r="AJ19" s="44">
        <f>IF(AJ18-SUM($C$19:AI19)&gt;0,IF(AJ13&gt;0,AJ18-SUM($C$19:AI19),0),0)</f>
        <v>0</v>
      </c>
      <c r="AK19" s="44">
        <f>IF(AK18-SUM($C$19:AJ19)&gt;0,IF(AK13&gt;0,AK18-SUM($C$19:AJ19),0),0)</f>
        <v>0</v>
      </c>
      <c r="AL19" s="44">
        <f>IF(AL18-SUM($C$19:AK19)&gt;0,IF(AL13&gt;0,AL18-SUM($C$19:AK19),0),0)</f>
        <v>0</v>
      </c>
      <c r="AM19" s="44">
        <f>IF(AM18-SUM($C$19:AL19)&gt;0,IF(AM13&gt;0,AM18-SUM($C$19:AL19),0),0)</f>
        <v>0</v>
      </c>
      <c r="AN19" s="44">
        <f>IF(AN18-SUM($C$19:AM19)&gt;0,IF(AN13&gt;0,AN18-SUM($C$19:AM19),0),0)</f>
        <v>0</v>
      </c>
      <c r="AO19" s="44">
        <f>IF(AO18-SUM($C$19:AN19)&gt;0,IF(AO13&gt;0,AO18-SUM($C$19:AN19),0),0)</f>
        <v>0</v>
      </c>
      <c r="AP19" s="44">
        <f>IF(AP18-SUM($C$19:AO19)&gt;0,IF(AP13&gt;0,AP18-SUM($C$19:AO19),0),0)</f>
        <v>0</v>
      </c>
      <c r="AQ19" s="44">
        <f>IF(AQ18-SUM($C$19:AP19)&gt;0,IF(AQ13&gt;0,AQ18-SUM($C$19:AP19),0),0)</f>
        <v>0</v>
      </c>
      <c r="AR19" s="44">
        <f>IF(AR18-SUM($C$19:AQ19)&gt;0,IF(AR13&gt;0,AR18-SUM($C$19:AQ19),0),0)</f>
        <v>0</v>
      </c>
      <c r="AS19" s="44">
        <f>IF(AS18-SUM($C$19:AR19)&gt;0,IF(AS13&gt;0,AS18-SUM($C$19:AR19),0),0)</f>
        <v>0</v>
      </c>
      <c r="AT19" s="44">
        <f>IF(AT18-SUM($C$19:AS19)&gt;0,IF(AT13&gt;0,AT18-SUM($C$19:AS19),0),0)</f>
        <v>0</v>
      </c>
      <c r="AU19" s="44">
        <f>IF(AU18-SUM($C$19:AT19)&gt;0,IF(AU13&gt;0,AU18-SUM($C$19:AT19),0),0)</f>
        <v>0</v>
      </c>
      <c r="AV19" s="44">
        <f>IF(AV18-SUM($C$19:AU19)&gt;0,IF(AV13&gt;0,AV18-SUM($C$19:AU19),0),0)</f>
        <v>0</v>
      </c>
      <c r="AW19" s="44">
        <f>IF(AW18-SUM($C$19:AV19)&gt;0,IF(AW13&gt;0,AW18-SUM($C$19:AV19),0),0)</f>
        <v>0</v>
      </c>
      <c r="AX19" s="44">
        <f>IF(AX18-SUM($C$19:AW19)&gt;0,IF(AX13&gt;0,AX18-SUM($C$19:AW19),0),0)</f>
        <v>0</v>
      </c>
      <c r="AY19" s="44">
        <f>IF(AY18-SUM($C$19:AX19)&gt;0,IF(AY13&gt;0,AY18-SUM($C$19:AX19),0),0)</f>
        <v>0</v>
      </c>
      <c r="AZ19" s="44">
        <f>IF(AZ18-SUM($C$19:AY19)&gt;0,IF(AZ13&gt;0,AZ18-SUM($C$19:AY19),0),0)</f>
        <v>0</v>
      </c>
      <c r="BA19" s="44">
        <f>IF(BA18-SUM($C$19:AZ19)&gt;0,IF(BA13&gt;0,BA18-SUM($C$19:AZ19),0),0)</f>
        <v>0</v>
      </c>
      <c r="BB19" s="44">
        <f>IF(BB18-SUM($C$19:BA19)&gt;0,IF(BB13&gt;0,BB18-SUM($C$19:BA19),0),0)</f>
        <v>0</v>
      </c>
      <c r="BC19" s="44">
        <f>IF(BC18-SUM($C$19:BB19)&gt;0,IF(BC13&gt;0,BC18-SUM($C$19:BB19),0),0)</f>
        <v>0</v>
      </c>
      <c r="BD19" s="44">
        <f>IF(BD18-SUM($C$19:BC19)&gt;0,IF(BD13&gt;0,BD18-SUM($C$19:BC19),0),0)</f>
        <v>0</v>
      </c>
      <c r="BE19" s="44">
        <f>IF(BE18-SUM($C$19:BD19)&gt;0,IF(BE13&gt;0,BE18-SUM($C$19:BD19),0),0)</f>
        <v>0</v>
      </c>
      <c r="BF19" s="44">
        <f>IF(BF18-SUM($C$19:BE19)&gt;0,IF(BF13&gt;0,BF18-SUM($C$19:BE19),0),0)</f>
        <v>0</v>
      </c>
      <c r="BG19" s="44">
        <f>IF(BG18-SUM($C$19:BF19)&gt;0,IF(BG13&gt;0,BG18-SUM($C$19:BF19),0),0)</f>
        <v>0</v>
      </c>
      <c r="BH19" s="44">
        <f>IF(BH18-SUM($C$19:BG19)&gt;0,IF(BH13&gt;0,BH18-SUM($C$19:BG19),0),0)</f>
        <v>0</v>
      </c>
      <c r="BI19" s="44">
        <f>IF(BI18-SUM($C$19:BH19)&gt;0,IF(BI13&gt;0,BI18-SUM($C$19:BH19),0),0)</f>
        <v>0</v>
      </c>
      <c r="BJ19" s="44">
        <f>IF(BJ18-SUM($C$19:BI19)&gt;0,IF(BJ13&gt;0,BJ18-SUM($C$19:BI19),0),0)</f>
        <v>0</v>
      </c>
      <c r="BK19" s="44">
        <f>IF(BK18-SUM($C$19:BJ19)&gt;0,IF(BK13&gt;0,BK18-SUM($C$19:BJ19),0),0)</f>
        <v>0</v>
      </c>
      <c r="BL19" s="44">
        <f>IF(BL18-SUM($C$19:BK19)&gt;0,IF(BL13&gt;0,BL18-SUM($C$19:BK19),0),0)</f>
        <v>0</v>
      </c>
      <c r="BM19" s="44">
        <f>IF(BM18-SUM($C$19:BL19)&gt;0,IF(BM13&gt;0,BM18-SUM($C$19:BL19),0),0)</f>
        <v>0</v>
      </c>
      <c r="BN19" s="44">
        <f>IF(BN18-SUM($C$19:BM19)&gt;0,IF(BN13&gt;0,BN18-SUM($C$19:BM19),0),0)</f>
        <v>0</v>
      </c>
      <c r="BO19" s="44">
        <f>IF(BO18-SUM($C$19:BN19)&gt;0,IF(BO13&gt;0,BO18-SUM($C$19:BN19),0),0)</f>
        <v>0</v>
      </c>
      <c r="BP19" s="44">
        <f>IF(BP18-SUM($C$19:BO19)&gt;0,IF(BP13&gt;0,BP18-SUM($C$19:BO19),0),0)</f>
        <v>0</v>
      </c>
      <c r="BQ19" s="44">
        <f>IF(BQ18-SUM($C$19:BP19)&gt;0,IF(BQ13&gt;0,BQ18-SUM($C$19:BP19),0),0)</f>
        <v>0</v>
      </c>
      <c r="BR19" s="44">
        <f>IF(BR18-SUM($C$19:BQ19)&gt;0,IF(BR13&gt;0,BR18-SUM($C$19:BQ19),0),0)</f>
        <v>0</v>
      </c>
      <c r="BS19" s="44">
        <f>IF(BS18-SUM($C$19:BR19)&gt;0,IF(BS13&gt;0,BS18-SUM($C$19:BR19),0),0)</f>
        <v>0</v>
      </c>
      <c r="BT19" s="44">
        <f>IF(BT18-SUM($C$19:BS19)&gt;0,IF(BT13&gt;0,BT18-SUM($C$19:BS19),0),0)</f>
        <v>0</v>
      </c>
      <c r="BU19" s="44">
        <f>IF(BU18-SUM($C$19:BT19)&gt;0,IF(BU13&gt;0,BU18-SUM($C$19:BT19),0),0)</f>
        <v>0</v>
      </c>
      <c r="BV19" s="44">
        <f>IF(BV18-SUM($C$19:BU19)&gt;0,IF(BV13&gt;0,BV18-SUM($C$19:BU19),0),0)</f>
        <v>0</v>
      </c>
      <c r="BW19" s="44">
        <f>IF(BW18-SUM($C$19:BV19)&gt;0,IF(BW13&gt;0,BW18-SUM($C$19:BV19),0),0)</f>
        <v>0</v>
      </c>
      <c r="BX19" s="44">
        <f>IF(BX18-SUM($C$19:BW19)&gt;0,IF(BX13&gt;0,BX18-SUM($C$19:BW19),0),0)</f>
        <v>0</v>
      </c>
      <c r="BY19" s="44">
        <f>IF(BY18-SUM($C$19:BX19)&gt;0,IF(BY13&gt;0,BY18-SUM($C$19:BX19),0),0)</f>
        <v>0</v>
      </c>
      <c r="BZ19" s="44">
        <f>IF(BZ18-SUM($C$19:BY19)&gt;0,IF(BZ13&gt;0,BZ18-SUM($C$19:BY19),0),0)</f>
        <v>0</v>
      </c>
      <c r="CA19" s="44">
        <f>IF(CA18-SUM($C$19:BZ19)&gt;0,IF(CA13&gt;0,CA18-SUM($C$19:BZ19),0),0)</f>
        <v>0</v>
      </c>
      <c r="CB19" s="44">
        <f>IF(CB18-SUM($C$19:CA19)&gt;0,IF(CB13&gt;0,CB18-SUM($C$19:CA19),0),0)</f>
        <v>0</v>
      </c>
      <c r="CC19" s="44">
        <f>IF(CC18-SUM($C$19:CB19)&gt;0,IF(CC13&gt;0,CC18-SUM($C$19:CB19),0),0)</f>
        <v>0</v>
      </c>
      <c r="CD19" s="44">
        <f>IF(CD18-SUM($C$19:CC19)&gt;0,IF(CD13&gt;0,CD18-SUM($C$19:CC19),0),0)</f>
        <v>0</v>
      </c>
      <c r="CE19" s="44">
        <f>IF(CE18-SUM($C$19:CD19)&gt;0,IF(CE13&gt;0,CE18-SUM($C$19:CD19),0),0)</f>
        <v>0</v>
      </c>
      <c r="CF19" s="44">
        <f>IF(CF18-SUM($C$19:CE19)&gt;0,IF(CF13&gt;0,CF18-SUM($C$19:CE19),0),0)</f>
        <v>0</v>
      </c>
      <c r="CG19" s="44">
        <f>IF(CG18-SUM($C$19:CF19)&gt;0,IF(CG13&gt;0,CG18-SUM($C$19:CF19),0),0)</f>
        <v>0</v>
      </c>
      <c r="CH19" s="44">
        <f>IF(CH18-SUM($C$19:CG19)&gt;0,IF(CH13&gt;0,CH18-SUM($C$19:CG19),0),0)</f>
        <v>0</v>
      </c>
      <c r="CI19" s="44">
        <f>IF(CI18-SUM($C$19:CH19)&gt;0,IF(CI13&gt;0,CI18-SUM($C$19:CH19),0),0)</f>
        <v>0</v>
      </c>
      <c r="CJ19" s="44">
        <f>IF(CJ18-SUM($C$19:CI19)&gt;0,IF(CJ13&gt;0,CJ18-SUM($C$19:CI19),0),0)</f>
        <v>0</v>
      </c>
      <c r="CK19" s="44">
        <f>IF(CK18-SUM($C$19:CJ19)&gt;0,IF(CK13&gt;0,CK18-SUM($C$19:CJ19),0),0)</f>
        <v>0</v>
      </c>
      <c r="CL19" s="44">
        <f>IF(CL18-SUM($C$19:CK19)&gt;0,IF(CL13&gt;0,CL18-SUM($C$19:CK19),0),0)</f>
        <v>0</v>
      </c>
      <c r="CM19" s="44">
        <f>IF(CM18-SUM($C$19:CL19)&gt;0,IF(CM13&gt;0,CM18-SUM($C$19:CL19),0),0)</f>
        <v>0</v>
      </c>
      <c r="CN19" s="44">
        <f>IF(CN18-SUM($C$19:CM19)&gt;0,IF(CN13&gt;0,CN18-SUM($C$19:CM19),0),0)</f>
        <v>0</v>
      </c>
      <c r="CO19" s="44">
        <f>IF(CO18-SUM($C$19:CN19)&gt;0,IF(CO13&gt;0,CO18-SUM($C$19:CN19),0),0)</f>
        <v>0</v>
      </c>
      <c r="CP19" s="44">
        <f>IF(CP18-SUM($C$19:CO19)&gt;0,IF(CP13&gt;0,CP18-SUM($C$19:CO19),0),0)</f>
        <v>0</v>
      </c>
      <c r="CQ19" s="44">
        <f>IF(CQ18-SUM($C$19:CP19)&gt;0,IF(CQ13&gt;0,CQ18-SUM($C$19:CP19),0),0)</f>
        <v>0</v>
      </c>
      <c r="CR19" s="44">
        <f>IF(CR18-SUM($C$19:CQ19)&gt;0,IF(CR13&gt;0,CR18-SUM($C$19:CQ19),0),0)</f>
        <v>0</v>
      </c>
      <c r="CS19" s="44">
        <f>IF(CS18-SUM($C$19:CR19)&gt;0,IF(CS13&gt;0,CS18-SUM($C$19:CR19),0),0)</f>
        <v>0</v>
      </c>
      <c r="CT19" s="44">
        <f>IF(CT18-SUM($C$19:CS19)&gt;0,IF(CT13&gt;0,CT18-SUM($C$19:CS19),0),0)</f>
        <v>0</v>
      </c>
      <c r="CU19" s="44">
        <f>IF(CU18-SUM($C$19:CT19)&gt;0,IF(CU13&gt;0,CU18-SUM($C$19:CT19),0),0)</f>
        <v>0</v>
      </c>
      <c r="CV19" s="44">
        <f>IF(CV18-SUM($C$19:CU19)&gt;0,IF(CV13&gt;0,CV18-SUM($C$19:CU19),0),0)</f>
        <v>0</v>
      </c>
      <c r="CW19" s="44">
        <f>IF(CW18-SUM($C$19:CV19)&gt;0,IF(CW13&gt;0,CW18-SUM($C$19:CV19),0),0)</f>
        <v>0</v>
      </c>
      <c r="CX19" s="44">
        <f>IF(CX18-SUM($C$19:CW19)&gt;0,IF(CX13&gt;0,CX18-SUM($C$19:CW19),0),0)</f>
        <v>0</v>
      </c>
      <c r="CY19" s="45"/>
      <c r="CZ19" s="51" t="s">
        <v>53</v>
      </c>
      <c r="DA19" s="31"/>
      <c r="DB19" s="9"/>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row>
    <row r="20" spans="1:193" s="14" customFormat="1" ht="26.25" customHeight="1" x14ac:dyDescent="0.35">
      <c r="A20" s="205" t="s">
        <v>54</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52"/>
      <c r="DA20" s="52"/>
      <c r="DB20" s="15"/>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4"/>
      <c r="FU20" s="54"/>
      <c r="FV20" s="54"/>
      <c r="FW20" s="54"/>
      <c r="FX20" s="54"/>
      <c r="FY20" s="54"/>
      <c r="FZ20" s="54"/>
      <c r="GA20" s="54"/>
      <c r="GB20" s="54"/>
      <c r="GC20" s="54"/>
      <c r="GD20" s="54"/>
      <c r="GE20" s="54"/>
      <c r="GF20" s="54"/>
      <c r="GG20" s="54"/>
      <c r="GH20" s="54"/>
      <c r="GI20" s="54"/>
      <c r="GJ20" s="54"/>
      <c r="GK20" s="54"/>
    </row>
    <row r="21" spans="1:193" s="183" customFormat="1" ht="56.25" customHeight="1" x14ac:dyDescent="0.35">
      <c r="A21" s="207" t="s">
        <v>55</v>
      </c>
      <c r="B21" s="50"/>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212" t="s">
        <v>56</v>
      </c>
      <c r="DA21" s="32">
        <v>5.4</v>
      </c>
      <c r="DB21" s="186" t="s">
        <v>57</v>
      </c>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row>
    <row r="22" spans="1:193" s="183" customFormat="1" ht="36" customHeight="1" x14ac:dyDescent="0.35">
      <c r="A22" s="208" t="s">
        <v>58</v>
      </c>
      <c r="B22" s="50"/>
      <c r="C22" s="188">
        <f>'HWP C Línea de Base'!$D$22</f>
        <v>0</v>
      </c>
      <c r="D22" s="187">
        <f>'HWP C Línea de Base'!$D$22</f>
        <v>0</v>
      </c>
      <c r="E22" s="187">
        <f>'HWP C Línea de Base'!$D$22</f>
        <v>0</v>
      </c>
      <c r="F22" s="187">
        <f>'HWP C Línea de Base'!$D$22</f>
        <v>0</v>
      </c>
      <c r="G22" s="187">
        <f>'HWP C Línea de Base'!$D$22</f>
        <v>0</v>
      </c>
      <c r="H22" s="187">
        <f>'HWP C Línea de Base'!$D$22</f>
        <v>0</v>
      </c>
      <c r="I22" s="187">
        <f>'HWP C Línea de Base'!$D$22</f>
        <v>0</v>
      </c>
      <c r="J22" s="187">
        <f>'HWP C Línea de Base'!$D$22</f>
        <v>0</v>
      </c>
      <c r="K22" s="187">
        <f>'HWP C Línea de Base'!$D$22</f>
        <v>0</v>
      </c>
      <c r="L22" s="187">
        <f>'HWP C Línea de Base'!$D$22</f>
        <v>0</v>
      </c>
      <c r="M22" s="187">
        <f>'HWP C Línea de Base'!$D$22</f>
        <v>0</v>
      </c>
      <c r="N22" s="187">
        <f>'HWP C Línea de Base'!$D$22</f>
        <v>0</v>
      </c>
      <c r="O22" s="187">
        <f>'HWP C Línea de Base'!$D$22</f>
        <v>0</v>
      </c>
      <c r="P22" s="187">
        <f>'HWP C Línea de Base'!$D$22</f>
        <v>0</v>
      </c>
      <c r="Q22" s="187">
        <f>'HWP C Línea de Base'!$D$22</f>
        <v>0</v>
      </c>
      <c r="R22" s="187">
        <f>'HWP C Línea de Base'!$D$22</f>
        <v>0</v>
      </c>
      <c r="S22" s="187">
        <f>'HWP C Línea de Base'!$D$22</f>
        <v>0</v>
      </c>
      <c r="T22" s="187">
        <f>'HWP C Línea de Base'!$D$22</f>
        <v>0</v>
      </c>
      <c r="U22" s="187">
        <f>'HWP C Línea de Base'!$D$22</f>
        <v>0</v>
      </c>
      <c r="V22" s="187">
        <f>'HWP C Línea de Base'!$D$22</f>
        <v>0</v>
      </c>
      <c r="W22" s="187">
        <f>'HWP C Línea de Base'!$D$22</f>
        <v>0</v>
      </c>
      <c r="X22" s="187">
        <f>'HWP C Línea de Base'!$D$22</f>
        <v>0</v>
      </c>
      <c r="Y22" s="187">
        <f>'HWP C Línea de Base'!$D$22</f>
        <v>0</v>
      </c>
      <c r="Z22" s="187">
        <f>'HWP C Línea de Base'!$D$22</f>
        <v>0</v>
      </c>
      <c r="AA22" s="187">
        <f>'HWP C Línea de Base'!$D$22</f>
        <v>0</v>
      </c>
      <c r="AB22" s="187">
        <f>'HWP C Línea de Base'!$D$22</f>
        <v>0</v>
      </c>
      <c r="AC22" s="187">
        <f>'HWP C Línea de Base'!$D$22</f>
        <v>0</v>
      </c>
      <c r="AD22" s="187">
        <f>'HWP C Línea de Base'!$D$22</f>
        <v>0</v>
      </c>
      <c r="AE22" s="187">
        <f>'HWP C Línea de Base'!$D$22</f>
        <v>0</v>
      </c>
      <c r="AF22" s="187">
        <f>'HWP C Línea de Base'!$D$22</f>
        <v>0</v>
      </c>
      <c r="AG22" s="187">
        <f>'HWP C Línea de Base'!$D$22</f>
        <v>0</v>
      </c>
      <c r="AH22" s="187">
        <f>'HWP C Línea de Base'!$D$22</f>
        <v>0</v>
      </c>
      <c r="AI22" s="187">
        <f>'HWP C Línea de Base'!$D$22</f>
        <v>0</v>
      </c>
      <c r="AJ22" s="187">
        <f>'HWP C Línea de Base'!$D$22</f>
        <v>0</v>
      </c>
      <c r="AK22" s="187">
        <f>'HWP C Línea de Base'!$D$22</f>
        <v>0</v>
      </c>
      <c r="AL22" s="187">
        <f>'HWP C Línea de Base'!$D$22</f>
        <v>0</v>
      </c>
      <c r="AM22" s="187">
        <f>'HWP C Línea de Base'!$D$22</f>
        <v>0</v>
      </c>
      <c r="AN22" s="187">
        <f>'HWP C Línea de Base'!$D$22</f>
        <v>0</v>
      </c>
      <c r="AO22" s="187">
        <f>'HWP C Línea de Base'!$D$22</f>
        <v>0</v>
      </c>
      <c r="AP22" s="187">
        <f>'HWP C Línea de Base'!$D$22</f>
        <v>0</v>
      </c>
      <c r="AQ22" s="187">
        <f>'HWP C Línea de Base'!$D$22</f>
        <v>0</v>
      </c>
      <c r="AR22" s="187">
        <f>'HWP C Línea de Base'!$D$22</f>
        <v>0</v>
      </c>
      <c r="AS22" s="187">
        <f>'HWP C Línea de Base'!$D$22</f>
        <v>0</v>
      </c>
      <c r="AT22" s="187">
        <f>'HWP C Línea de Base'!$D$22</f>
        <v>0</v>
      </c>
      <c r="AU22" s="187">
        <f>'HWP C Línea de Base'!$D$22</f>
        <v>0</v>
      </c>
      <c r="AV22" s="187">
        <f>'HWP C Línea de Base'!$D$22</f>
        <v>0</v>
      </c>
      <c r="AW22" s="187">
        <f>'HWP C Línea de Base'!$D$22</f>
        <v>0</v>
      </c>
      <c r="AX22" s="187">
        <f>'HWP C Línea de Base'!$D$22</f>
        <v>0</v>
      </c>
      <c r="AY22" s="187">
        <f>'HWP C Línea de Base'!$D$22</f>
        <v>0</v>
      </c>
      <c r="AZ22" s="187">
        <f>'HWP C Línea de Base'!$D$22</f>
        <v>0</v>
      </c>
      <c r="BA22" s="187">
        <f>'HWP C Línea de Base'!$D$22</f>
        <v>0</v>
      </c>
      <c r="BB22" s="187">
        <f>'HWP C Línea de Base'!$D$22</f>
        <v>0</v>
      </c>
      <c r="BC22" s="187">
        <f>'HWP C Línea de Base'!$D$22</f>
        <v>0</v>
      </c>
      <c r="BD22" s="187">
        <f>'HWP C Línea de Base'!$D$22</f>
        <v>0</v>
      </c>
      <c r="BE22" s="187">
        <f>'HWP C Línea de Base'!$D$22</f>
        <v>0</v>
      </c>
      <c r="BF22" s="187">
        <f>'HWP C Línea de Base'!$D$22</f>
        <v>0</v>
      </c>
      <c r="BG22" s="187">
        <f>'HWP C Línea de Base'!$D$22</f>
        <v>0</v>
      </c>
      <c r="BH22" s="187">
        <f>'HWP C Línea de Base'!$D$22</f>
        <v>0</v>
      </c>
      <c r="BI22" s="187">
        <f>'HWP C Línea de Base'!$D$22</f>
        <v>0</v>
      </c>
      <c r="BJ22" s="187">
        <f>'HWP C Línea de Base'!$D$22</f>
        <v>0</v>
      </c>
      <c r="BK22" s="187">
        <f>'HWP C Línea de Base'!$D$22</f>
        <v>0</v>
      </c>
      <c r="BL22" s="187">
        <f>'HWP C Línea de Base'!$D$22</f>
        <v>0</v>
      </c>
      <c r="BM22" s="187">
        <f>'HWP C Línea de Base'!$D$22</f>
        <v>0</v>
      </c>
      <c r="BN22" s="187">
        <f>'HWP C Línea de Base'!$D$22</f>
        <v>0</v>
      </c>
      <c r="BO22" s="187">
        <f>'HWP C Línea de Base'!$D$22</f>
        <v>0</v>
      </c>
      <c r="BP22" s="187">
        <f>'HWP C Línea de Base'!$D$22</f>
        <v>0</v>
      </c>
      <c r="BQ22" s="187">
        <f>'HWP C Línea de Base'!$D$22</f>
        <v>0</v>
      </c>
      <c r="BR22" s="187">
        <f>'HWP C Línea de Base'!$D$22</f>
        <v>0</v>
      </c>
      <c r="BS22" s="187">
        <f>'HWP C Línea de Base'!$D$22</f>
        <v>0</v>
      </c>
      <c r="BT22" s="187">
        <f>'HWP C Línea de Base'!$D$22</f>
        <v>0</v>
      </c>
      <c r="BU22" s="187">
        <f>'HWP C Línea de Base'!$D$22</f>
        <v>0</v>
      </c>
      <c r="BV22" s="187">
        <f>'HWP C Línea de Base'!$D$22</f>
        <v>0</v>
      </c>
      <c r="BW22" s="187">
        <f>'HWP C Línea de Base'!$D$22</f>
        <v>0</v>
      </c>
      <c r="BX22" s="187">
        <f>'HWP C Línea de Base'!$D$22</f>
        <v>0</v>
      </c>
      <c r="BY22" s="187">
        <f>'HWP C Línea de Base'!$D$22</f>
        <v>0</v>
      </c>
      <c r="BZ22" s="187">
        <f>'HWP C Línea de Base'!$D$22</f>
        <v>0</v>
      </c>
      <c r="CA22" s="187">
        <f>'HWP C Línea de Base'!$D$22</f>
        <v>0</v>
      </c>
      <c r="CB22" s="187">
        <f>'HWP C Línea de Base'!$D$22</f>
        <v>0</v>
      </c>
      <c r="CC22" s="187">
        <f>'HWP C Línea de Base'!$D$22</f>
        <v>0</v>
      </c>
      <c r="CD22" s="187">
        <f>'HWP C Línea de Base'!$D$22</f>
        <v>0</v>
      </c>
      <c r="CE22" s="187">
        <f>'HWP C Línea de Base'!$D$22</f>
        <v>0</v>
      </c>
      <c r="CF22" s="187">
        <f>'HWP C Línea de Base'!$D$22</f>
        <v>0</v>
      </c>
      <c r="CG22" s="187">
        <f>'HWP C Línea de Base'!$D$22</f>
        <v>0</v>
      </c>
      <c r="CH22" s="187">
        <f>'HWP C Línea de Base'!$D$22</f>
        <v>0</v>
      </c>
      <c r="CI22" s="187">
        <f>'HWP C Línea de Base'!$D$22</f>
        <v>0</v>
      </c>
      <c r="CJ22" s="187">
        <f>'HWP C Línea de Base'!$D$22</f>
        <v>0</v>
      </c>
      <c r="CK22" s="187">
        <f>'HWP C Línea de Base'!$D$22</f>
        <v>0</v>
      </c>
      <c r="CL22" s="187">
        <f>'HWP C Línea de Base'!$D$22</f>
        <v>0</v>
      </c>
      <c r="CM22" s="187">
        <f>'HWP C Línea de Base'!$D$22</f>
        <v>0</v>
      </c>
      <c r="CN22" s="187">
        <f>'HWP C Línea de Base'!$D$22</f>
        <v>0</v>
      </c>
      <c r="CO22" s="187">
        <f>'HWP C Línea de Base'!$D$22</f>
        <v>0</v>
      </c>
      <c r="CP22" s="187">
        <f>'HWP C Línea de Base'!$D$22</f>
        <v>0</v>
      </c>
      <c r="CQ22" s="187">
        <f>'HWP C Línea de Base'!$D$22</f>
        <v>0</v>
      </c>
      <c r="CR22" s="187">
        <f>'HWP C Línea de Base'!$D$22</f>
        <v>0</v>
      </c>
      <c r="CS22" s="187">
        <f>'HWP C Línea de Base'!$D$22</f>
        <v>0</v>
      </c>
      <c r="CT22" s="187">
        <f>'HWP C Línea de Base'!$D$22</f>
        <v>0</v>
      </c>
      <c r="CU22" s="187">
        <f>'HWP C Línea de Base'!$D$22</f>
        <v>0</v>
      </c>
      <c r="CV22" s="187">
        <f>'HWP C Línea de Base'!$D$22</f>
        <v>0</v>
      </c>
      <c r="CW22" s="187">
        <f>'HWP C Línea de Base'!$D$22</f>
        <v>0</v>
      </c>
      <c r="CX22" s="187">
        <f>'HWP C Línea de Base'!$D$22</f>
        <v>0</v>
      </c>
      <c r="CY22" s="187">
        <f>'HWP C Línea de Base'!$D$22</f>
        <v>0</v>
      </c>
      <c r="CZ22" s="209" t="s">
        <v>59</v>
      </c>
      <c r="DA22" s="32">
        <v>5.4</v>
      </c>
      <c r="DB22" s="186" t="s">
        <v>60</v>
      </c>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row>
    <row r="23" spans="1:193" s="5" customFormat="1" ht="47.5" customHeight="1" x14ac:dyDescent="0.3">
      <c r="A23" s="208" t="s">
        <v>61</v>
      </c>
      <c r="B23" s="50"/>
      <c r="C23" s="189">
        <f>IFERROR(C21-C22,"")</f>
        <v>0</v>
      </c>
      <c r="D23" s="189">
        <f t="shared" ref="D23:BO23" si="14">IFERROR(D21-D22,"")</f>
        <v>0</v>
      </c>
      <c r="E23" s="189">
        <f t="shared" si="14"/>
        <v>0</v>
      </c>
      <c r="F23" s="189">
        <f t="shared" si="14"/>
        <v>0</v>
      </c>
      <c r="G23" s="189">
        <f t="shared" si="14"/>
        <v>0</v>
      </c>
      <c r="H23" s="189">
        <f t="shared" si="14"/>
        <v>0</v>
      </c>
      <c r="I23" s="189">
        <f t="shared" si="14"/>
        <v>0</v>
      </c>
      <c r="J23" s="189">
        <f t="shared" si="14"/>
        <v>0</v>
      </c>
      <c r="K23" s="189">
        <f t="shared" si="14"/>
        <v>0</v>
      </c>
      <c r="L23" s="189">
        <f t="shared" si="14"/>
        <v>0</v>
      </c>
      <c r="M23" s="189">
        <f t="shared" si="14"/>
        <v>0</v>
      </c>
      <c r="N23" s="189">
        <f t="shared" si="14"/>
        <v>0</v>
      </c>
      <c r="O23" s="189">
        <f t="shared" si="14"/>
        <v>0</v>
      </c>
      <c r="P23" s="189">
        <f t="shared" si="14"/>
        <v>0</v>
      </c>
      <c r="Q23" s="189">
        <f t="shared" si="14"/>
        <v>0</v>
      </c>
      <c r="R23" s="189">
        <f t="shared" si="14"/>
        <v>0</v>
      </c>
      <c r="S23" s="189">
        <f t="shared" si="14"/>
        <v>0</v>
      </c>
      <c r="T23" s="189">
        <f t="shared" si="14"/>
        <v>0</v>
      </c>
      <c r="U23" s="189">
        <f t="shared" si="14"/>
        <v>0</v>
      </c>
      <c r="V23" s="189">
        <f t="shared" si="14"/>
        <v>0</v>
      </c>
      <c r="W23" s="189">
        <f t="shared" si="14"/>
        <v>0</v>
      </c>
      <c r="X23" s="189">
        <f t="shared" si="14"/>
        <v>0</v>
      </c>
      <c r="Y23" s="189">
        <f t="shared" si="14"/>
        <v>0</v>
      </c>
      <c r="Z23" s="189">
        <f t="shared" si="14"/>
        <v>0</v>
      </c>
      <c r="AA23" s="189">
        <f t="shared" si="14"/>
        <v>0</v>
      </c>
      <c r="AB23" s="189">
        <f t="shared" si="14"/>
        <v>0</v>
      </c>
      <c r="AC23" s="189">
        <f t="shared" si="14"/>
        <v>0</v>
      </c>
      <c r="AD23" s="189">
        <f t="shared" si="14"/>
        <v>0</v>
      </c>
      <c r="AE23" s="189">
        <f t="shared" si="14"/>
        <v>0</v>
      </c>
      <c r="AF23" s="189">
        <f t="shared" si="14"/>
        <v>0</v>
      </c>
      <c r="AG23" s="189">
        <f t="shared" si="14"/>
        <v>0</v>
      </c>
      <c r="AH23" s="189">
        <f t="shared" si="14"/>
        <v>0</v>
      </c>
      <c r="AI23" s="189">
        <f t="shared" si="14"/>
        <v>0</v>
      </c>
      <c r="AJ23" s="189">
        <f t="shared" si="14"/>
        <v>0</v>
      </c>
      <c r="AK23" s="189">
        <f t="shared" si="14"/>
        <v>0</v>
      </c>
      <c r="AL23" s="189">
        <f t="shared" si="14"/>
        <v>0</v>
      </c>
      <c r="AM23" s="189">
        <f t="shared" si="14"/>
        <v>0</v>
      </c>
      <c r="AN23" s="189">
        <f t="shared" si="14"/>
        <v>0</v>
      </c>
      <c r="AO23" s="189">
        <f t="shared" si="14"/>
        <v>0</v>
      </c>
      <c r="AP23" s="189">
        <f t="shared" si="14"/>
        <v>0</v>
      </c>
      <c r="AQ23" s="189">
        <f t="shared" si="14"/>
        <v>0</v>
      </c>
      <c r="AR23" s="189">
        <f t="shared" si="14"/>
        <v>0</v>
      </c>
      <c r="AS23" s="189">
        <f t="shared" si="14"/>
        <v>0</v>
      </c>
      <c r="AT23" s="189">
        <f t="shared" si="14"/>
        <v>0</v>
      </c>
      <c r="AU23" s="189">
        <f t="shared" si="14"/>
        <v>0</v>
      </c>
      <c r="AV23" s="189">
        <f t="shared" si="14"/>
        <v>0</v>
      </c>
      <c r="AW23" s="189">
        <f t="shared" si="14"/>
        <v>0</v>
      </c>
      <c r="AX23" s="189">
        <f t="shared" si="14"/>
        <v>0</v>
      </c>
      <c r="AY23" s="189">
        <f t="shared" si="14"/>
        <v>0</v>
      </c>
      <c r="AZ23" s="189">
        <f t="shared" si="14"/>
        <v>0</v>
      </c>
      <c r="BA23" s="189">
        <f t="shared" si="14"/>
        <v>0</v>
      </c>
      <c r="BB23" s="189">
        <f t="shared" si="14"/>
        <v>0</v>
      </c>
      <c r="BC23" s="189">
        <f t="shared" si="14"/>
        <v>0</v>
      </c>
      <c r="BD23" s="189">
        <f t="shared" si="14"/>
        <v>0</v>
      </c>
      <c r="BE23" s="189">
        <f t="shared" si="14"/>
        <v>0</v>
      </c>
      <c r="BF23" s="189">
        <f t="shared" si="14"/>
        <v>0</v>
      </c>
      <c r="BG23" s="189">
        <f t="shared" si="14"/>
        <v>0</v>
      </c>
      <c r="BH23" s="189">
        <f t="shared" si="14"/>
        <v>0</v>
      </c>
      <c r="BI23" s="189">
        <f t="shared" si="14"/>
        <v>0</v>
      </c>
      <c r="BJ23" s="189">
        <f t="shared" si="14"/>
        <v>0</v>
      </c>
      <c r="BK23" s="189">
        <f t="shared" si="14"/>
        <v>0</v>
      </c>
      <c r="BL23" s="189">
        <f t="shared" si="14"/>
        <v>0</v>
      </c>
      <c r="BM23" s="189">
        <f t="shared" si="14"/>
        <v>0</v>
      </c>
      <c r="BN23" s="189">
        <f t="shared" si="14"/>
        <v>0</v>
      </c>
      <c r="BO23" s="189">
        <f t="shared" si="14"/>
        <v>0</v>
      </c>
      <c r="BP23" s="189">
        <f t="shared" ref="BP23:CY23" si="15">IFERROR(BP21-BP22,"")</f>
        <v>0</v>
      </c>
      <c r="BQ23" s="189">
        <f t="shared" si="15"/>
        <v>0</v>
      </c>
      <c r="BR23" s="189">
        <f t="shared" si="15"/>
        <v>0</v>
      </c>
      <c r="BS23" s="189">
        <f t="shared" si="15"/>
        <v>0</v>
      </c>
      <c r="BT23" s="189">
        <f t="shared" si="15"/>
        <v>0</v>
      </c>
      <c r="BU23" s="189">
        <f t="shared" si="15"/>
        <v>0</v>
      </c>
      <c r="BV23" s="189">
        <f t="shared" si="15"/>
        <v>0</v>
      </c>
      <c r="BW23" s="189">
        <f t="shared" si="15"/>
        <v>0</v>
      </c>
      <c r="BX23" s="189">
        <f t="shared" si="15"/>
        <v>0</v>
      </c>
      <c r="BY23" s="189">
        <f t="shared" si="15"/>
        <v>0</v>
      </c>
      <c r="BZ23" s="189">
        <f t="shared" si="15"/>
        <v>0</v>
      </c>
      <c r="CA23" s="189">
        <f t="shared" si="15"/>
        <v>0</v>
      </c>
      <c r="CB23" s="189">
        <f t="shared" si="15"/>
        <v>0</v>
      </c>
      <c r="CC23" s="189">
        <f t="shared" si="15"/>
        <v>0</v>
      </c>
      <c r="CD23" s="189">
        <f t="shared" si="15"/>
        <v>0</v>
      </c>
      <c r="CE23" s="189">
        <f t="shared" si="15"/>
        <v>0</v>
      </c>
      <c r="CF23" s="189">
        <f t="shared" si="15"/>
        <v>0</v>
      </c>
      <c r="CG23" s="189">
        <f t="shared" si="15"/>
        <v>0</v>
      </c>
      <c r="CH23" s="189">
        <f t="shared" si="15"/>
        <v>0</v>
      </c>
      <c r="CI23" s="189">
        <f t="shared" si="15"/>
        <v>0</v>
      </c>
      <c r="CJ23" s="189">
        <f t="shared" si="15"/>
        <v>0</v>
      </c>
      <c r="CK23" s="189">
        <f t="shared" si="15"/>
        <v>0</v>
      </c>
      <c r="CL23" s="189">
        <f t="shared" si="15"/>
        <v>0</v>
      </c>
      <c r="CM23" s="189">
        <f t="shared" si="15"/>
        <v>0</v>
      </c>
      <c r="CN23" s="189">
        <f t="shared" si="15"/>
        <v>0</v>
      </c>
      <c r="CO23" s="189">
        <f t="shared" si="15"/>
        <v>0</v>
      </c>
      <c r="CP23" s="189">
        <f t="shared" si="15"/>
        <v>0</v>
      </c>
      <c r="CQ23" s="189">
        <f t="shared" si="15"/>
        <v>0</v>
      </c>
      <c r="CR23" s="189">
        <f t="shared" si="15"/>
        <v>0</v>
      </c>
      <c r="CS23" s="189">
        <f t="shared" si="15"/>
        <v>0</v>
      </c>
      <c r="CT23" s="189">
        <f t="shared" si="15"/>
        <v>0</v>
      </c>
      <c r="CU23" s="189">
        <f t="shared" si="15"/>
        <v>0</v>
      </c>
      <c r="CV23" s="189">
        <f t="shared" si="15"/>
        <v>0</v>
      </c>
      <c r="CW23" s="189">
        <f t="shared" si="15"/>
        <v>0</v>
      </c>
      <c r="CX23" s="189">
        <f t="shared" si="15"/>
        <v>0</v>
      </c>
      <c r="CY23" s="189">
        <f t="shared" si="15"/>
        <v>0</v>
      </c>
      <c r="CZ23" s="210" t="s">
        <v>62</v>
      </c>
      <c r="DA23" s="32">
        <v>5.4</v>
      </c>
      <c r="DB23" s="184" t="s">
        <v>63</v>
      </c>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row>
    <row r="24" spans="1:193" s="5" customFormat="1" ht="44.25" customHeight="1" x14ac:dyDescent="0.3">
      <c r="A24" s="208" t="s">
        <v>64</v>
      </c>
      <c r="B24" s="50"/>
      <c r="C24" s="101">
        <f>IFERROR(C23*0.2,"")</f>
        <v>0</v>
      </c>
      <c r="D24" s="101">
        <f t="shared" ref="D24:BO24" si="16">IFERROR(D23*0.2,"")</f>
        <v>0</v>
      </c>
      <c r="E24" s="101">
        <f t="shared" si="16"/>
        <v>0</v>
      </c>
      <c r="F24" s="101">
        <f t="shared" si="16"/>
        <v>0</v>
      </c>
      <c r="G24" s="101">
        <f t="shared" si="16"/>
        <v>0</v>
      </c>
      <c r="H24" s="101">
        <f t="shared" si="16"/>
        <v>0</v>
      </c>
      <c r="I24" s="101">
        <f t="shared" si="16"/>
        <v>0</v>
      </c>
      <c r="J24" s="101">
        <f t="shared" si="16"/>
        <v>0</v>
      </c>
      <c r="K24" s="101">
        <f t="shared" si="16"/>
        <v>0</v>
      </c>
      <c r="L24" s="101">
        <f t="shared" si="16"/>
        <v>0</v>
      </c>
      <c r="M24" s="101">
        <f t="shared" si="16"/>
        <v>0</v>
      </c>
      <c r="N24" s="101">
        <f t="shared" si="16"/>
        <v>0</v>
      </c>
      <c r="O24" s="101">
        <f t="shared" si="16"/>
        <v>0</v>
      </c>
      <c r="P24" s="101">
        <f t="shared" si="16"/>
        <v>0</v>
      </c>
      <c r="Q24" s="101">
        <f t="shared" si="16"/>
        <v>0</v>
      </c>
      <c r="R24" s="101">
        <f t="shared" si="16"/>
        <v>0</v>
      </c>
      <c r="S24" s="101">
        <f t="shared" si="16"/>
        <v>0</v>
      </c>
      <c r="T24" s="101">
        <f t="shared" si="16"/>
        <v>0</v>
      </c>
      <c r="U24" s="101">
        <f t="shared" si="16"/>
        <v>0</v>
      </c>
      <c r="V24" s="101">
        <f t="shared" si="16"/>
        <v>0</v>
      </c>
      <c r="W24" s="101">
        <f t="shared" si="16"/>
        <v>0</v>
      </c>
      <c r="X24" s="101">
        <f t="shared" si="16"/>
        <v>0</v>
      </c>
      <c r="Y24" s="101">
        <f t="shared" si="16"/>
        <v>0</v>
      </c>
      <c r="Z24" s="101">
        <f t="shared" si="16"/>
        <v>0</v>
      </c>
      <c r="AA24" s="101">
        <f t="shared" si="16"/>
        <v>0</v>
      </c>
      <c r="AB24" s="101">
        <f t="shared" si="16"/>
        <v>0</v>
      </c>
      <c r="AC24" s="101">
        <f t="shared" si="16"/>
        <v>0</v>
      </c>
      <c r="AD24" s="101">
        <f t="shared" si="16"/>
        <v>0</v>
      </c>
      <c r="AE24" s="101">
        <f t="shared" si="16"/>
        <v>0</v>
      </c>
      <c r="AF24" s="101">
        <f t="shared" si="16"/>
        <v>0</v>
      </c>
      <c r="AG24" s="101">
        <f t="shared" si="16"/>
        <v>0</v>
      </c>
      <c r="AH24" s="101">
        <f t="shared" si="16"/>
        <v>0</v>
      </c>
      <c r="AI24" s="101">
        <f t="shared" si="16"/>
        <v>0</v>
      </c>
      <c r="AJ24" s="101">
        <f t="shared" si="16"/>
        <v>0</v>
      </c>
      <c r="AK24" s="101">
        <f t="shared" si="16"/>
        <v>0</v>
      </c>
      <c r="AL24" s="101">
        <f t="shared" si="16"/>
        <v>0</v>
      </c>
      <c r="AM24" s="101">
        <f t="shared" si="16"/>
        <v>0</v>
      </c>
      <c r="AN24" s="101">
        <f t="shared" si="16"/>
        <v>0</v>
      </c>
      <c r="AO24" s="101">
        <f t="shared" si="16"/>
        <v>0</v>
      </c>
      <c r="AP24" s="101">
        <f t="shared" si="16"/>
        <v>0</v>
      </c>
      <c r="AQ24" s="101">
        <f t="shared" si="16"/>
        <v>0</v>
      </c>
      <c r="AR24" s="101">
        <f t="shared" si="16"/>
        <v>0</v>
      </c>
      <c r="AS24" s="101">
        <f t="shared" si="16"/>
        <v>0</v>
      </c>
      <c r="AT24" s="101">
        <f t="shared" si="16"/>
        <v>0</v>
      </c>
      <c r="AU24" s="101">
        <f t="shared" si="16"/>
        <v>0</v>
      </c>
      <c r="AV24" s="101">
        <f t="shared" si="16"/>
        <v>0</v>
      </c>
      <c r="AW24" s="101">
        <f t="shared" si="16"/>
        <v>0</v>
      </c>
      <c r="AX24" s="101">
        <f t="shared" si="16"/>
        <v>0</v>
      </c>
      <c r="AY24" s="101">
        <f t="shared" si="16"/>
        <v>0</v>
      </c>
      <c r="AZ24" s="101">
        <f t="shared" si="16"/>
        <v>0</v>
      </c>
      <c r="BA24" s="101">
        <f t="shared" si="16"/>
        <v>0</v>
      </c>
      <c r="BB24" s="101">
        <f t="shared" si="16"/>
        <v>0</v>
      </c>
      <c r="BC24" s="101">
        <f t="shared" si="16"/>
        <v>0</v>
      </c>
      <c r="BD24" s="101">
        <f t="shared" si="16"/>
        <v>0</v>
      </c>
      <c r="BE24" s="101">
        <f t="shared" si="16"/>
        <v>0</v>
      </c>
      <c r="BF24" s="101">
        <f t="shared" si="16"/>
        <v>0</v>
      </c>
      <c r="BG24" s="101">
        <f t="shared" si="16"/>
        <v>0</v>
      </c>
      <c r="BH24" s="101">
        <f t="shared" si="16"/>
        <v>0</v>
      </c>
      <c r="BI24" s="101">
        <f t="shared" si="16"/>
        <v>0</v>
      </c>
      <c r="BJ24" s="101">
        <f t="shared" si="16"/>
        <v>0</v>
      </c>
      <c r="BK24" s="101">
        <f t="shared" si="16"/>
        <v>0</v>
      </c>
      <c r="BL24" s="101">
        <f t="shared" si="16"/>
        <v>0</v>
      </c>
      <c r="BM24" s="101">
        <f t="shared" si="16"/>
        <v>0</v>
      </c>
      <c r="BN24" s="101">
        <f t="shared" si="16"/>
        <v>0</v>
      </c>
      <c r="BO24" s="101">
        <f t="shared" si="16"/>
        <v>0</v>
      </c>
      <c r="BP24" s="101">
        <f t="shared" ref="BP24:CY24" si="17">IFERROR(BP23*0.2,"")</f>
        <v>0</v>
      </c>
      <c r="BQ24" s="101">
        <f t="shared" si="17"/>
        <v>0</v>
      </c>
      <c r="BR24" s="101">
        <f t="shared" si="17"/>
        <v>0</v>
      </c>
      <c r="BS24" s="101">
        <f t="shared" si="17"/>
        <v>0</v>
      </c>
      <c r="BT24" s="101">
        <f t="shared" si="17"/>
        <v>0</v>
      </c>
      <c r="BU24" s="101">
        <f t="shared" si="17"/>
        <v>0</v>
      </c>
      <c r="BV24" s="101">
        <f t="shared" si="17"/>
        <v>0</v>
      </c>
      <c r="BW24" s="101">
        <f t="shared" si="17"/>
        <v>0</v>
      </c>
      <c r="BX24" s="101">
        <f t="shared" si="17"/>
        <v>0</v>
      </c>
      <c r="BY24" s="101">
        <f t="shared" si="17"/>
        <v>0</v>
      </c>
      <c r="BZ24" s="101">
        <f t="shared" si="17"/>
        <v>0</v>
      </c>
      <c r="CA24" s="101">
        <f t="shared" si="17"/>
        <v>0</v>
      </c>
      <c r="CB24" s="101">
        <f t="shared" si="17"/>
        <v>0</v>
      </c>
      <c r="CC24" s="101">
        <f t="shared" si="17"/>
        <v>0</v>
      </c>
      <c r="CD24" s="101">
        <f t="shared" si="17"/>
        <v>0</v>
      </c>
      <c r="CE24" s="101">
        <f t="shared" si="17"/>
        <v>0</v>
      </c>
      <c r="CF24" s="101">
        <f t="shared" si="17"/>
        <v>0</v>
      </c>
      <c r="CG24" s="101">
        <f t="shared" si="17"/>
        <v>0</v>
      </c>
      <c r="CH24" s="101">
        <f t="shared" si="17"/>
        <v>0</v>
      </c>
      <c r="CI24" s="101">
        <f t="shared" si="17"/>
        <v>0</v>
      </c>
      <c r="CJ24" s="101">
        <f t="shared" si="17"/>
        <v>0</v>
      </c>
      <c r="CK24" s="101">
        <f t="shared" si="17"/>
        <v>0</v>
      </c>
      <c r="CL24" s="101">
        <f t="shared" si="17"/>
        <v>0</v>
      </c>
      <c r="CM24" s="101">
        <f t="shared" si="17"/>
        <v>0</v>
      </c>
      <c r="CN24" s="101">
        <f t="shared" si="17"/>
        <v>0</v>
      </c>
      <c r="CO24" s="101">
        <f t="shared" si="17"/>
        <v>0</v>
      </c>
      <c r="CP24" s="101">
        <f t="shared" si="17"/>
        <v>0</v>
      </c>
      <c r="CQ24" s="101">
        <f t="shared" si="17"/>
        <v>0</v>
      </c>
      <c r="CR24" s="101">
        <f t="shared" si="17"/>
        <v>0</v>
      </c>
      <c r="CS24" s="101">
        <f t="shared" si="17"/>
        <v>0</v>
      </c>
      <c r="CT24" s="101">
        <f t="shared" si="17"/>
        <v>0</v>
      </c>
      <c r="CU24" s="101">
        <f t="shared" si="17"/>
        <v>0</v>
      </c>
      <c r="CV24" s="101">
        <f t="shared" si="17"/>
        <v>0</v>
      </c>
      <c r="CW24" s="101">
        <f t="shared" si="17"/>
        <v>0</v>
      </c>
      <c r="CX24" s="101">
        <f t="shared" si="17"/>
        <v>0</v>
      </c>
      <c r="CY24" s="101">
        <f t="shared" si="17"/>
        <v>0</v>
      </c>
      <c r="CZ24" s="211" t="s">
        <v>65</v>
      </c>
      <c r="DA24" s="32">
        <v>5.4</v>
      </c>
      <c r="DB24" s="184" t="s">
        <v>66</v>
      </c>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row>
    <row r="25" spans="1:193" s="5" customFormat="1" ht="64.5" customHeight="1" x14ac:dyDescent="0.3">
      <c r="A25" s="208" t="s">
        <v>67</v>
      </c>
      <c r="B25" s="50"/>
      <c r="C25" s="44">
        <f>IF(SUM($C$23:C23)&gt;=0,0,C24)</f>
        <v>0</v>
      </c>
      <c r="D25" s="44">
        <f>IF(SUM($C$25:C$25)&lt;0,MIN(D24,ABS(SUM($C$25:C$25))),IF(SUM($C23:D23)&lt;0,MIN(0,D24),0))</f>
        <v>0</v>
      </c>
      <c r="E25" s="44">
        <f>IF(SUM($C$25:D$25)&lt;0,MIN(E24,ABS(SUM($C$25:D$25))),IF(SUM($C23:E23)&lt;0,MIN(0,E24),0))</f>
        <v>0</v>
      </c>
      <c r="F25" s="44">
        <f>IF(SUM($C$25:E$25)&lt;0,MIN(F24,ABS(SUM($C$25:E$25))),IF(SUM($C23:F23)&lt;0,MIN(0,F24),0))</f>
        <v>0</v>
      </c>
      <c r="G25" s="44">
        <f>IF(SUM($C$25:F$25)&lt;0,MIN(G24,ABS(SUM($C$25:F$25))),IF(SUM($C23:G23)&lt;0,MIN(0,G24),0))</f>
        <v>0</v>
      </c>
      <c r="H25" s="44">
        <f>IF(SUM($C$25:G$25)&lt;0,MIN(H24,ABS(SUM($C$25:G$25))),IF(SUM($C23:H23)&lt;0,MIN(0,H24),0))</f>
        <v>0</v>
      </c>
      <c r="I25" s="44">
        <f>IF(SUM($C$25:H$25)&lt;0,MIN(I24,ABS(SUM($C$25:H$25))),IF(SUM($C23:I23)&lt;0,MIN(0,I24),0))</f>
        <v>0</v>
      </c>
      <c r="J25" s="44">
        <f>IF(SUM($C$25:I$25)&lt;0,MIN(J24,ABS(SUM($C$25:I$25))),IF(SUM($C23:J23)&lt;0,MIN(0,J24),0))</f>
        <v>0</v>
      </c>
      <c r="K25" s="44">
        <f>IF(SUM($C$25:J$25)&lt;0,MIN(K24,ABS(SUM($C$25:J$25))),IF(SUM($C23:K23)&lt;0,MIN(0,K24),0))</f>
        <v>0</v>
      </c>
      <c r="L25" s="44">
        <f>IF(SUM($C$25:K$25)&lt;0,MIN(L24,ABS(SUM($C$25:K$25))),IF(SUM($C23:L23)&lt;0,MIN(0,L24),0))</f>
        <v>0</v>
      </c>
      <c r="M25" s="44">
        <f>IF(SUM($C$25:L$25)&lt;0,MIN(M24,ABS(SUM($C$25:L$25))),IF(SUM($C23:M23)&lt;0,MIN(0,M24),0))</f>
        <v>0</v>
      </c>
      <c r="N25" s="44">
        <f>IF(SUM($C$25:M$25)&lt;0,MIN(N24,ABS(SUM($C$25:M$25))),IF(SUM($C23:N23)&lt;0,MIN(0,N24),0))</f>
        <v>0</v>
      </c>
      <c r="O25" s="44">
        <f>IF(SUM($C$25:N$25)&lt;0,MIN(O24,ABS(SUM($C$25:N$25))),IF(SUM($C23:O23)&lt;0,MIN(0,O24),0))</f>
        <v>0</v>
      </c>
      <c r="P25" s="44">
        <f>IF(SUM($C$25:O$25)&lt;0,MIN(P24,ABS(SUM($C$25:O$25))),IF(SUM($C23:P23)&lt;0,MIN(0,P24),0))</f>
        <v>0</v>
      </c>
      <c r="Q25" s="44">
        <f>IF(SUM($C$25:P$25)&lt;0,MIN(Q24,ABS(SUM($C$25:P$25))),IF(SUM($C23:Q23)&lt;0,MIN(0,Q24),0))</f>
        <v>0</v>
      </c>
      <c r="R25" s="44">
        <f>IF(SUM($C$25:Q$25)&lt;0,MIN(R24,ABS(SUM($C$25:Q$25))),IF(SUM($C23:R23)&lt;0,MIN(0,R24),0))</f>
        <v>0</v>
      </c>
      <c r="S25" s="44">
        <f>IF(SUM($C$25:R$25)&lt;0,MIN(S24,ABS(SUM($C$25:R$25))),IF(SUM($C23:S23)&lt;0,MIN(0,S24),0))</f>
        <v>0</v>
      </c>
      <c r="T25" s="44">
        <f>IF(SUM($C$25:S$25)&lt;0,MIN(T24,ABS(SUM($C$25:S$25))),IF(SUM($C23:T23)&lt;0,MIN(0,T24),0))</f>
        <v>0</v>
      </c>
      <c r="U25" s="44">
        <f>IF(SUM($C$25:T$25)&lt;0,MIN(U24,ABS(SUM($C$25:T$25))),IF(SUM($C23:U23)&lt;0,MIN(0,U24),0))</f>
        <v>0</v>
      </c>
      <c r="V25" s="44">
        <f>IF(SUM($C$25:U$25)&lt;0,MIN(V24,ABS(SUM($C$25:U$25))),IF(SUM($C23:V23)&lt;0,MIN(0,V24),0))</f>
        <v>0</v>
      </c>
      <c r="W25" s="44">
        <f>IF(SUM($C$25:V$25)&lt;0,MIN(W24,ABS(SUM($C$25:V$25))),IF(SUM($C23:W23)&lt;0,MIN(0,W24),0))</f>
        <v>0</v>
      </c>
      <c r="X25" s="44">
        <f>IF(SUM($C$25:W$25)&lt;0,MIN(X24,ABS(SUM($C$25:W$25))),IF(SUM($C23:X23)&lt;0,MIN(0,X24),0))</f>
        <v>0</v>
      </c>
      <c r="Y25" s="44">
        <f>IF(SUM($C$25:X$25)&lt;0,MIN(Y24,ABS(SUM($C$25:X$25))),IF(SUM($C23:Y23)&lt;0,MIN(0,Y24),0))</f>
        <v>0</v>
      </c>
      <c r="Z25" s="44">
        <f>IF(SUM($C$25:Y$25)&lt;0,MIN(Z24,ABS(SUM($C$25:Y$25))),IF(SUM($C23:Z23)&lt;0,MIN(0,Z24),0))</f>
        <v>0</v>
      </c>
      <c r="AA25" s="44">
        <f>IF(SUM($C$25:Z$25)&lt;0,MIN(AA24,ABS(SUM($C$25:Z$25))),IF(SUM($C23:AA23)&lt;0,MIN(0,AA24),0))</f>
        <v>0</v>
      </c>
      <c r="AB25" s="44">
        <f>IF(SUM($C$25:AA$25)&lt;0,MIN(AB24,ABS(SUM($C$25:AA$25))),IF(SUM($C23:AB23)&lt;0,MIN(0,AB24),0))</f>
        <v>0</v>
      </c>
      <c r="AC25" s="44">
        <f>IF(SUM($C$25:AB$25)&lt;0,MIN(AC24,ABS(SUM($C$25:AB$25))),IF(SUM($C23:AC23)&lt;0,MIN(0,AC24),0))</f>
        <v>0</v>
      </c>
      <c r="AD25" s="44">
        <f>IF(SUM($C$25:AC$25)&lt;0,MIN(AD24,ABS(SUM($C$25:AC$25))),IF(SUM($C23:AD23)&lt;0,MIN(0,AD24),0))</f>
        <v>0</v>
      </c>
      <c r="AE25" s="44">
        <f>IF(SUM($C$25:AD$25)&lt;0,MIN(AE24,ABS(SUM($C$25:AD$25))),IF(SUM($C23:AE23)&lt;0,MIN(0,AE24),0))</f>
        <v>0</v>
      </c>
      <c r="AF25" s="44">
        <f>IF(SUM($C$25:AE$25)&lt;0,MIN(AF24,ABS(SUM($C$25:AE$25))),IF(SUM($C23:AF23)&lt;0,MIN(0,AF24),0))</f>
        <v>0</v>
      </c>
      <c r="AG25" s="44">
        <f>IF(SUM($C$25:AF$25)&lt;0,MIN(AG24,ABS(SUM($C$25:AF$25))),IF(SUM($C23:AG23)&lt;0,MIN(0,AG24),0))</f>
        <v>0</v>
      </c>
      <c r="AH25" s="44">
        <f>IF(SUM($C$25:AG$25)&lt;0,MIN(AH24,ABS(SUM($C$25:AG$25))),IF(SUM($C23:AH23)&lt;0,MIN(0,AH24),0))</f>
        <v>0</v>
      </c>
      <c r="AI25" s="44">
        <f>IF(SUM($C$25:AH$25)&lt;0,MIN(AI24,ABS(SUM($C$25:AH$25))),IF(SUM($C23:AI23)&lt;0,MIN(0,AI24),0))</f>
        <v>0</v>
      </c>
      <c r="AJ25" s="44">
        <f>IF(SUM($C$25:AI$25)&lt;0,MIN(AJ24,ABS(SUM($C$25:AI$25))),IF(SUM($C23:AJ23)&lt;0,MIN(0,AJ24),0))</f>
        <v>0</v>
      </c>
      <c r="AK25" s="44">
        <f>IF(SUM($C$25:AJ$25)&lt;0,MIN(AK24,ABS(SUM($C$25:AJ$25))),IF(SUM($C23:AK23)&lt;0,MIN(0,AK24),0))</f>
        <v>0</v>
      </c>
      <c r="AL25" s="44">
        <f>IF(SUM($C$25:AK$25)&lt;0,MIN(AL24,ABS(SUM($C$25:AK$25))),IF(SUM($C23:AL23)&lt;0,MIN(0,AL24),0))</f>
        <v>0</v>
      </c>
      <c r="AM25" s="44">
        <f>IF(SUM($C$25:AL$25)&lt;0,MIN(AM24,ABS(SUM($C$25:AL$25))),IF(SUM($C23:AM23)&lt;0,MIN(0,AM24),0))</f>
        <v>0</v>
      </c>
      <c r="AN25" s="44">
        <f>IF(SUM($C$25:AM$25)&lt;0,MIN(AN24,ABS(SUM($C$25:AM$25))),IF(SUM($C23:AN23)&lt;0,MIN(0,AN24),0))</f>
        <v>0</v>
      </c>
      <c r="AO25" s="44">
        <f>IF(SUM($C$25:AN$25)&lt;0,MIN(AO24,ABS(SUM($C$25:AN$25))),IF(SUM($C23:AO23)&lt;0,MIN(0,AO24),0))</f>
        <v>0</v>
      </c>
      <c r="AP25" s="44">
        <f>IF(SUM($C$25:AO$25)&lt;0,MIN(AP24,ABS(SUM($C$25:AO$25))),IF(SUM($C23:AP23)&lt;0,MIN(0,AP24),0))</f>
        <v>0</v>
      </c>
      <c r="AQ25" s="44">
        <f>IF(SUM($C$25:AP$25)&lt;0,MIN(AQ24,ABS(SUM($C$25:AP$25))),IF(SUM($C23:AQ23)&lt;0,MIN(0,AQ24),0))</f>
        <v>0</v>
      </c>
      <c r="AR25" s="44">
        <f>IF(SUM($C$25:AQ$25)&lt;0,MIN(AR24,ABS(SUM($C$25:AQ$25))),IF(SUM($C23:AR23)&lt;0,MIN(0,AR24),0))</f>
        <v>0</v>
      </c>
      <c r="AS25" s="44">
        <f>IF(SUM($C$25:AR$25)&lt;0,MIN(AS24,ABS(SUM($C$25:AR$25))),IF(SUM($C23:AS23)&lt;0,MIN(0,AS24),0))</f>
        <v>0</v>
      </c>
      <c r="AT25" s="44">
        <f>IF(SUM($C$25:AS$25)&lt;0,MIN(AT24,ABS(SUM($C$25:AS$25))),IF(SUM($C23:AT23)&lt;0,MIN(0,AT24),0))</f>
        <v>0</v>
      </c>
      <c r="AU25" s="44">
        <f>IF(SUM($C$25:AT$25)&lt;0,MIN(AU24,ABS(SUM($C$25:AT$25))),IF(SUM($C23:AU23)&lt;0,MIN(0,AU24),0))</f>
        <v>0</v>
      </c>
      <c r="AV25" s="44">
        <f>IF(SUM($C$25:AU$25)&lt;0,MIN(AV24,ABS(SUM($C$25:AU$25))),IF(SUM($C23:AV23)&lt;0,MIN(0,AV24),0))</f>
        <v>0</v>
      </c>
      <c r="AW25" s="44">
        <f>IF(SUM($C$25:AV$25)&lt;0,MIN(AW24,ABS(SUM($C$25:AV$25))),IF(SUM($C23:AW23)&lt;0,MIN(0,AW24),0))</f>
        <v>0</v>
      </c>
      <c r="AX25" s="44">
        <f>IF(SUM($C$25:AW$25)&lt;0,MIN(AX24,ABS(SUM($C$25:AW$25))),IF(SUM($C23:AX23)&lt;0,MIN(0,AX24),0))</f>
        <v>0</v>
      </c>
      <c r="AY25" s="44">
        <f>IF(SUM($C$25:AX$25)&lt;0,MIN(AY24,ABS(SUM($C$25:AX$25))),IF(SUM($C23:AY23)&lt;0,MIN(0,AY24),0))</f>
        <v>0</v>
      </c>
      <c r="AZ25" s="44">
        <f>IF(SUM($C$25:AY$25)&lt;0,MIN(AZ24,ABS(SUM($C$25:AY$25))),IF(SUM($C23:AZ23)&lt;0,MIN(0,AZ24),0))</f>
        <v>0</v>
      </c>
      <c r="BA25" s="44">
        <f>IF(SUM($C$25:AZ$25)&lt;0,MIN(BA24,ABS(SUM($C$25:AZ$25))),IF(SUM($C23:BA23)&lt;0,MIN(0,BA24),0))</f>
        <v>0</v>
      </c>
      <c r="BB25" s="44">
        <f>IF(SUM($C$25:BA$25)&lt;0,MIN(BB24,ABS(SUM($C$25:BA$25))),IF(SUM($C23:BB23)&lt;0,MIN(0,BB24),0))</f>
        <v>0</v>
      </c>
      <c r="BC25" s="44">
        <f>IF(SUM($C$25:BB$25)&lt;0,MIN(BC24,ABS(SUM($C$25:BB$25))),IF(SUM($C23:BC23)&lt;0,MIN(0,BC24),0))</f>
        <v>0</v>
      </c>
      <c r="BD25" s="44">
        <f>IF(SUM($C$25:BC$25)&lt;0,MIN(BD24,ABS(SUM($C$25:BC$25))),IF(SUM($C23:BD23)&lt;0,MIN(0,BD24),0))</f>
        <v>0</v>
      </c>
      <c r="BE25" s="44">
        <f>IF(SUM($C$25:BD$25)&lt;0,MIN(BE24,ABS(SUM($C$25:BD$25))),IF(SUM($C23:BE23)&lt;0,MIN(0,BE24),0))</f>
        <v>0</v>
      </c>
      <c r="BF25" s="44">
        <f>IF(SUM($C$25:BE$25)&lt;0,MIN(BF24,ABS(SUM($C$25:BE$25))),IF(SUM($C23:BF23)&lt;0,MIN(0,BF24),0))</f>
        <v>0</v>
      </c>
      <c r="BG25" s="44">
        <f>IF(SUM($C$25:BF$25)&lt;0,MIN(BG24,ABS(SUM($C$25:BF$25))),IF(SUM($C23:BG23)&lt;0,MIN(0,BG24),0))</f>
        <v>0</v>
      </c>
      <c r="BH25" s="44">
        <f>IF(SUM($C$25:BG$25)&lt;0,MIN(BH24,ABS(SUM($C$25:BG$25))),IF(SUM($C23:BH23)&lt;0,MIN(0,BH24),0))</f>
        <v>0</v>
      </c>
      <c r="BI25" s="44">
        <f>IF(SUM($C$25:BH$25)&lt;0,MIN(BI24,ABS(SUM($C$25:BH$25))),IF(SUM($C23:BI23)&lt;0,MIN(0,BI24),0))</f>
        <v>0</v>
      </c>
      <c r="BJ25" s="44">
        <f>IF(SUM($C$25:BI$25)&lt;0,MIN(BJ24,ABS(SUM($C$25:BI$25))),IF(SUM($C23:BJ23)&lt;0,MIN(0,BJ24),0))</f>
        <v>0</v>
      </c>
      <c r="BK25" s="44">
        <f>IF(SUM($C$25:BJ$25)&lt;0,MIN(BK24,ABS(SUM($C$25:BJ$25))),IF(SUM($C23:BK23)&lt;0,MIN(0,BK24),0))</f>
        <v>0</v>
      </c>
      <c r="BL25" s="44">
        <f>IF(SUM($C$25:BK$25)&lt;0,MIN(BL24,ABS(SUM($C$25:BK$25))),IF(SUM($C23:BL23)&lt;0,MIN(0,BL24),0))</f>
        <v>0</v>
      </c>
      <c r="BM25" s="44">
        <f>IF(SUM($C$25:BL$25)&lt;0,MIN(BM24,ABS(SUM($C$25:BL$25))),IF(SUM($C23:BM23)&lt;0,MIN(0,BM24),0))</f>
        <v>0</v>
      </c>
      <c r="BN25" s="44">
        <f>IF(SUM($C$25:BM$25)&lt;0,MIN(BN24,ABS(SUM($C$25:BM$25))),IF(SUM($C23:BN23)&lt;0,MIN(0,BN24),0))</f>
        <v>0</v>
      </c>
      <c r="BO25" s="44">
        <f>IF(SUM($C$25:BN$25)&lt;0,MIN(BO24,ABS(SUM($C$25:BN$25))),IF(SUM($C23:BO23)&lt;0,MIN(0,BO24),0))</f>
        <v>0</v>
      </c>
      <c r="BP25" s="44">
        <f>IF(SUM($C$25:BO$25)&lt;0,MIN(BP24,ABS(SUM($C$25:BO$25))),IF(SUM($C23:BP23)&lt;0,MIN(0,BP24),0))</f>
        <v>0</v>
      </c>
      <c r="BQ25" s="44">
        <f>IF(SUM($C$25:BP$25)&lt;0,MIN(BQ24,ABS(SUM($C$25:BP$25))),IF(SUM($C23:BQ23)&lt;0,MIN(0,BQ24),0))</f>
        <v>0</v>
      </c>
      <c r="BR25" s="44">
        <f>IF(SUM($C$25:BQ$25)&lt;0,MIN(BR24,ABS(SUM($C$25:BQ$25))),IF(SUM($C23:BR23)&lt;0,MIN(0,BR24),0))</f>
        <v>0</v>
      </c>
      <c r="BS25" s="44">
        <f>IF(SUM($C$25:BR$25)&lt;0,MIN(BS24,ABS(SUM($C$25:BR$25))),IF(SUM($C23:BS23)&lt;0,MIN(0,BS24),0))</f>
        <v>0</v>
      </c>
      <c r="BT25" s="44">
        <f>IF(SUM($C$25:BS$25)&lt;0,MIN(BT24,ABS(SUM($C$25:BS$25))),IF(SUM($C23:BT23)&lt;0,MIN(0,BT24),0))</f>
        <v>0</v>
      </c>
      <c r="BU25" s="44">
        <f>IF(SUM($C$25:BT$25)&lt;0,MIN(BU24,ABS(SUM($C$25:BT$25))),IF(SUM($C23:BU23)&lt;0,MIN(0,BU24),0))</f>
        <v>0</v>
      </c>
      <c r="BV25" s="44">
        <f>IF(SUM($C$25:BU$25)&lt;0,MIN(BV24,ABS(SUM($C$25:BU$25))),IF(SUM($C23:BV23)&lt;0,MIN(0,BV24),0))</f>
        <v>0</v>
      </c>
      <c r="BW25" s="44">
        <f>IF(SUM($C$25:BV$25)&lt;0,MIN(BW24,ABS(SUM($C$25:BV$25))),IF(SUM($C23:BW23)&lt;0,MIN(0,BW24),0))</f>
        <v>0</v>
      </c>
      <c r="BX25" s="44">
        <f>IF(SUM($C$25:BW$25)&lt;0,MIN(BX24,ABS(SUM($C$25:BW$25))),IF(SUM($C23:BX23)&lt;0,MIN(0,BX24),0))</f>
        <v>0</v>
      </c>
      <c r="BY25" s="44">
        <f>IF(SUM($C$25:BX$25)&lt;0,MIN(BY24,ABS(SUM($C$25:BX$25))),IF(SUM($C23:BY23)&lt;0,MIN(0,BY24),0))</f>
        <v>0</v>
      </c>
      <c r="BZ25" s="44">
        <f>IF(SUM($C$25:BY$25)&lt;0,MIN(BZ24,ABS(SUM($C$25:BY$25))),IF(SUM($C23:BZ23)&lt;0,MIN(0,BZ24),0))</f>
        <v>0</v>
      </c>
      <c r="CA25" s="44">
        <f>IF(SUM($C$25:BZ$25)&lt;0,MIN(CA24,ABS(SUM($C$25:BZ$25))),IF(SUM($C23:CA23)&lt;0,MIN(0,CA24),0))</f>
        <v>0</v>
      </c>
      <c r="CB25" s="44">
        <f>IF(SUM($C$25:CA$25)&lt;0,MIN(CB24,ABS(SUM($C$25:CA$25))),IF(SUM($C23:CB23)&lt;0,MIN(0,CB24),0))</f>
        <v>0</v>
      </c>
      <c r="CC25" s="44">
        <f>IF(SUM($C$25:CB$25)&lt;0,MIN(CC24,ABS(SUM($C$25:CB$25))),IF(SUM($C23:CC23)&lt;0,MIN(0,CC24),0))</f>
        <v>0</v>
      </c>
      <c r="CD25" s="44">
        <f>IF(SUM($C$25:CC$25)&lt;0,MIN(CD24,ABS(SUM($C$25:CC$25))),IF(SUM($C23:CD23)&lt;0,MIN(0,CD24),0))</f>
        <v>0</v>
      </c>
      <c r="CE25" s="44">
        <f>IF(SUM($C$25:CD$25)&lt;0,MIN(CE24,ABS(SUM($C$25:CD$25))),IF(SUM($C23:CE23)&lt;0,MIN(0,CE24),0))</f>
        <v>0</v>
      </c>
      <c r="CF25" s="44">
        <f>IF(SUM($C$25:CE$25)&lt;0,MIN(CF24,ABS(SUM($C$25:CE$25))),IF(SUM($C23:CF23)&lt;0,MIN(0,CF24),0))</f>
        <v>0</v>
      </c>
      <c r="CG25" s="44">
        <f>IF(SUM($C$25:CF$25)&lt;0,MIN(CG24,ABS(SUM($C$25:CF$25))),IF(SUM($C23:CG23)&lt;0,MIN(0,CG24),0))</f>
        <v>0</v>
      </c>
      <c r="CH25" s="44">
        <f>IF(SUM($C$25:CG$25)&lt;0,MIN(CH24,ABS(SUM($C$25:CG$25))),IF(SUM($C23:CH23)&lt;0,MIN(0,CH24),0))</f>
        <v>0</v>
      </c>
      <c r="CI25" s="44">
        <f>IF(SUM($C$25:CH$25)&lt;0,MIN(CI24,ABS(SUM($C$25:CH$25))),IF(SUM($C23:CI23)&lt;0,MIN(0,CI24),0))</f>
        <v>0</v>
      </c>
      <c r="CJ25" s="44">
        <f>IF(SUM($C$25:CI$25)&lt;0,MIN(CJ24,ABS(SUM($C$25:CI$25))),IF(SUM($C23:CJ23)&lt;0,MIN(0,CJ24),0))</f>
        <v>0</v>
      </c>
      <c r="CK25" s="44">
        <f>IF(SUM($C$25:CJ$25)&lt;0,MIN(CK24,ABS(SUM($C$25:CJ$25))),IF(SUM($C23:CK23)&lt;0,MIN(0,CK24),0))</f>
        <v>0</v>
      </c>
      <c r="CL25" s="44">
        <f>IF(SUM($C$25:CK$25)&lt;0,MIN(CL24,ABS(SUM($C$25:CK$25))),IF(SUM($C23:CL23)&lt;0,MIN(0,CL24),0))</f>
        <v>0</v>
      </c>
      <c r="CM25" s="44">
        <f>IF(SUM($C$25:CL$25)&lt;0,MIN(CM24,ABS(SUM($C$25:CL$25))),IF(SUM($C23:CM23)&lt;0,MIN(0,CM24),0))</f>
        <v>0</v>
      </c>
      <c r="CN25" s="44">
        <f>IF(SUM($C$25:CM$25)&lt;0,MIN(CN24,ABS(SUM($C$25:CM$25))),IF(SUM($C23:CN23)&lt;0,MIN(0,CN24),0))</f>
        <v>0</v>
      </c>
      <c r="CO25" s="44">
        <f>IF(SUM($C$25:CN$25)&lt;0,MIN(CO24,ABS(SUM($C$25:CN$25))),IF(SUM($C23:CO23)&lt;0,MIN(0,CO24),0))</f>
        <v>0</v>
      </c>
      <c r="CP25" s="44">
        <f>IF(SUM($C$25:CO$25)&lt;0,MIN(CP24,ABS(SUM($C$25:CO$25))),IF(SUM($C23:CP23)&lt;0,MIN(0,CP24),0))</f>
        <v>0</v>
      </c>
      <c r="CQ25" s="44">
        <f>IF(SUM($C$25:CP$25)&lt;0,MIN(CQ24,ABS(SUM($C$25:CP$25))),IF(SUM($C23:CQ23)&lt;0,MIN(0,CQ24),0))</f>
        <v>0</v>
      </c>
      <c r="CR25" s="44">
        <f>IF(SUM($C$25:CQ$25)&lt;0,MIN(CR24,ABS(SUM($C$25:CQ$25))),IF(SUM($C23:CR23)&lt;0,MIN(0,CR24),0))</f>
        <v>0</v>
      </c>
      <c r="CS25" s="44">
        <f>IF(SUM($C$25:CR$25)&lt;0,MIN(CS24,ABS(SUM($C$25:CR$25))),IF(SUM($C23:CS23)&lt;0,MIN(0,CS24),0))</f>
        <v>0</v>
      </c>
      <c r="CT25" s="44">
        <f>IF(SUM($C$25:CS$25)&lt;0,MIN(CT24,ABS(SUM($C$25:CS$25))),IF(SUM($C23:CT23)&lt;0,MIN(0,CT24),0))</f>
        <v>0</v>
      </c>
      <c r="CU25" s="44">
        <f>IF(SUM($C$25:CT$25)&lt;0,MIN(CU24,ABS(SUM($C$25:CT$25))),IF(SUM($C23:CU23)&lt;0,MIN(0,CU24),0))</f>
        <v>0</v>
      </c>
      <c r="CV25" s="44">
        <f>IF(SUM($C$25:CU$25)&lt;0,MIN(CV24,ABS(SUM($C$25:CU$25))),IF(SUM($C23:CV23)&lt;0,MIN(0,CV24),0))</f>
        <v>0</v>
      </c>
      <c r="CW25" s="44">
        <f>IF(SUM($C$25:CV$25)&lt;0,MIN(CW24,ABS(SUM($C$25:CV$25))),IF(SUM($C23:CW23)&lt;0,MIN(0,CW24),0))</f>
        <v>0</v>
      </c>
      <c r="CX25" s="44">
        <f>IF(SUM($C$25:CW$25)&lt;0,MIN(CX24,ABS(SUM($C$25:CW$25))),IF(SUM($C23:CX23)&lt;0,MIN(0,CX24),0))</f>
        <v>0</v>
      </c>
      <c r="CY25" s="44">
        <f>IF(SUM($C$25:CX$25)&lt;0,MIN(CY24,ABS(SUM($C$25:CX$25))),IF(SUM($C23:CY23)&lt;0,MIN(0,CY24),0))</f>
        <v>0</v>
      </c>
      <c r="CZ25" s="211" t="s">
        <v>68</v>
      </c>
      <c r="DA25" s="32">
        <v>5.4</v>
      </c>
      <c r="DB25" s="184"/>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row>
    <row r="26" spans="1:193" s="5" customFormat="1" ht="42.75" customHeight="1" x14ac:dyDescent="0.3">
      <c r="A26" s="208" t="s">
        <v>69</v>
      </c>
      <c r="B26" s="50"/>
      <c r="C26" s="50"/>
      <c r="D26" s="44">
        <f>IF(AND(SUM($C$25:C25)&gt;=0,SUM($C$23:C23)&gt;=0),SUM($C$24:C24),0)</f>
        <v>0</v>
      </c>
      <c r="E26" s="44">
        <f>IF(AND(SUM($C$25:D25)&gt;=0,SUM($C$23:D23)&gt;=0),SUM($C$24:D24),0)</f>
        <v>0</v>
      </c>
      <c r="F26" s="44">
        <f>IF(AND(SUM($C$25:E25)&gt;=0,SUM($C$23:E23)&gt;=0),SUM($C$24:E24),0)</f>
        <v>0</v>
      </c>
      <c r="G26" s="44">
        <f>IF(AND(SUM($C$25:F25)&gt;=0,SUM($C$23:F23)&gt;=0),SUM($C$24:F24),0)</f>
        <v>0</v>
      </c>
      <c r="H26" s="44">
        <f>IF(AND(SUM($C$25:G25)&gt;=0,SUM($C$23:G23)&gt;=0),SUM($C$24:G24),0)</f>
        <v>0</v>
      </c>
      <c r="I26" s="44">
        <f>IF(AND(SUM($C$25:H25)&gt;=0,SUM($C$23:H23)&gt;=0),SUM($C$24:H24),0)</f>
        <v>0</v>
      </c>
      <c r="J26" s="44">
        <f>IF(AND(SUM($C$25:I25)&gt;=0,SUM($C$23:I23)&gt;=0),SUM($C$24:I24),0)</f>
        <v>0</v>
      </c>
      <c r="K26" s="44">
        <f>IF(AND(SUM($C$25:J25)&gt;=0,SUM($C$23:J23)&gt;=0),SUM($C$24:J24),0)</f>
        <v>0</v>
      </c>
      <c r="L26" s="44">
        <f>IF(AND(SUM($C$25:K25)&gt;=0,SUM($C$23:K23)&gt;=0),SUM($C$24:K24),0)</f>
        <v>0</v>
      </c>
      <c r="M26" s="44">
        <f>IF(AND(SUM($C$25:L25)&gt;=0,SUM($C$23:L23)&gt;=0),SUM($C$24:L24),0)</f>
        <v>0</v>
      </c>
      <c r="N26" s="44">
        <f>IF(AND(SUM($C$25:M25)&gt;=0,SUM($C$23:M23)&gt;=0),SUM($C$24:M24),0)</f>
        <v>0</v>
      </c>
      <c r="O26" s="44">
        <f>IF(AND(SUM($C$25:N25)&gt;=0,SUM($C$23:N23)&gt;=0),SUM($C$24:N24),0)</f>
        <v>0</v>
      </c>
      <c r="P26" s="44">
        <f>IF(AND(SUM($C$25:O25)&gt;=0,SUM($C$23:O23)&gt;=0),SUM($C$24:O24),0)</f>
        <v>0</v>
      </c>
      <c r="Q26" s="44">
        <f>IF(AND(SUM($C$25:P25)&gt;=0,SUM($C$23:P23)&gt;=0),SUM($C$24:P24),0)</f>
        <v>0</v>
      </c>
      <c r="R26" s="44">
        <f>IF(AND(SUM($C$25:Q25)&gt;=0,SUM($C$23:Q23)&gt;=0),SUM($C$24:Q24),0)</f>
        <v>0</v>
      </c>
      <c r="S26" s="44">
        <f>IF(AND(SUM($C$25:R25)&gt;=0,SUM($C$23:R23)&gt;=0),SUM($C$24:R24),0)</f>
        <v>0</v>
      </c>
      <c r="T26" s="44">
        <f>IF(AND(SUM($C$25:S25)&gt;=0,SUM($C$23:S23)&gt;=0),SUM($C$24:S24),0)</f>
        <v>0</v>
      </c>
      <c r="U26" s="44">
        <f>IF(AND(SUM($C$25:T25)&gt;=0,SUM($C$23:T23)&gt;=0),SUM($C$24:T24),0)</f>
        <v>0</v>
      </c>
      <c r="V26" s="44">
        <f>IF(AND(SUM($C$25:U25)&gt;=0,SUM($C$23:U23)&gt;=0),SUM($C$24:U24),0)</f>
        <v>0</v>
      </c>
      <c r="W26" s="44">
        <f>IF(AND(SUM($C$25:V25)&gt;=0,SUM($C$23:V23)&gt;=0),SUM($C$24:V24),0)</f>
        <v>0</v>
      </c>
      <c r="X26" s="44">
        <f>IF(AND(SUM($C$25:W25)&gt;=0,SUM($C$23:W23)&gt;=0),SUM($C$24:W24),0)</f>
        <v>0</v>
      </c>
      <c r="Y26" s="44">
        <f>IF(AND(SUM($C$25:X25)&gt;=0,SUM($C$23:X23)&gt;=0),SUM($C$24:X24),0)</f>
        <v>0</v>
      </c>
      <c r="Z26" s="44">
        <f>IF(AND(SUM($C$25:Y25)&gt;=0,SUM($C$23:Y23)&gt;=0),SUM($C$24:Y24),0)</f>
        <v>0</v>
      </c>
      <c r="AA26" s="44">
        <f>IF(AND(SUM($C$25:Z25)&gt;=0,SUM($C$23:Z23)&gt;=0),SUM($C$24:Z24),0)</f>
        <v>0</v>
      </c>
      <c r="AB26" s="44">
        <f>IF(AND(SUM($C$25:AA25)&gt;=0,SUM($C$23:AA23)&gt;=0),SUM($C$24:AA24),0)</f>
        <v>0</v>
      </c>
      <c r="AC26" s="44">
        <f>IF(AND(SUM($C$25:AB25)&gt;=0,SUM($C$23:AB23)&gt;=0),SUM($C$24:AB24),0)</f>
        <v>0</v>
      </c>
      <c r="AD26" s="44">
        <f>IF(AND(SUM($C$25:AC25)&gt;=0,SUM($C$23:AC23)&gt;=0),SUM($C$24:AC24),0)</f>
        <v>0</v>
      </c>
      <c r="AE26" s="44">
        <f>IF(AND(SUM($C$25:AD25)&gt;=0,SUM($C$23:AD23)&gt;=0),SUM($C$24:AD24),0)</f>
        <v>0</v>
      </c>
      <c r="AF26" s="44">
        <f>IF(AND(SUM($C$25:AE25)&gt;=0,SUM($C$23:AE23)&gt;=0),SUM($C$24:AE24),0)</f>
        <v>0</v>
      </c>
      <c r="AG26" s="44">
        <f>IF(AND(SUM($C$25:AF25)&gt;=0,SUM($C$23:AF23)&gt;=0),SUM($C$24:AF24),0)</f>
        <v>0</v>
      </c>
      <c r="AH26" s="44">
        <f>IF(AND(SUM($C$25:AG25)&gt;=0,SUM($C$23:AG23)&gt;=0),SUM($C$24:AG24),0)</f>
        <v>0</v>
      </c>
      <c r="AI26" s="44">
        <f>IF(AND(SUM($C$25:AH25)&gt;=0,SUM($C$23:AH23)&gt;=0),SUM($C$24:AH24),0)</f>
        <v>0</v>
      </c>
      <c r="AJ26" s="44">
        <f>IF(AND(SUM($C$25:AI25)&gt;=0,SUM($C$23:AI23)&gt;=0),SUM($C$24:AI24),0)</f>
        <v>0</v>
      </c>
      <c r="AK26" s="44">
        <f>IF(AND(SUM($C$25:AJ25)&gt;=0,SUM($C$23:AJ23)&gt;=0),SUM($C$24:AJ24),0)</f>
        <v>0</v>
      </c>
      <c r="AL26" s="44">
        <f>IF(AND(SUM($C$25:AK25)&gt;=0,SUM($C$23:AK23)&gt;=0),SUM($C$24:AK24),0)</f>
        <v>0</v>
      </c>
      <c r="AM26" s="44">
        <f>IF(AND(SUM($C$25:AL25)&gt;=0,SUM($C$23:AL23)&gt;=0),SUM($C$24:AL24),0)</f>
        <v>0</v>
      </c>
      <c r="AN26" s="44">
        <f>IF(AND(SUM($C$25:AM25)&gt;=0,SUM($C$23:AM23)&gt;=0),SUM($C$24:AM24),0)</f>
        <v>0</v>
      </c>
      <c r="AO26" s="44">
        <f>IF(AND(SUM($C$25:AN25)&gt;=0,SUM($C$23:AN23)&gt;=0),SUM($C$24:AN24),0)</f>
        <v>0</v>
      </c>
      <c r="AP26" s="44">
        <f>IF(AND(SUM($C$25:AO25)&gt;=0,SUM($C$23:AO23)&gt;=0),SUM($C$24:AO24),0)</f>
        <v>0</v>
      </c>
      <c r="AQ26" s="44">
        <f>IF(AND(SUM($C$25:AP25)&gt;=0,SUM($C$23:AP23)&gt;=0),SUM($C$24:AP24),0)</f>
        <v>0</v>
      </c>
      <c r="AR26" s="44">
        <f>IF(AND(SUM($C$25:AQ25)&gt;=0,SUM($C$23:AQ23)&gt;=0),SUM($C$24:AQ24),0)</f>
        <v>0</v>
      </c>
      <c r="AS26" s="44">
        <f>IF(AND(SUM($C$25:AR25)&gt;=0,SUM($C$23:AR23)&gt;=0),SUM($C$24:AR24),0)</f>
        <v>0</v>
      </c>
      <c r="AT26" s="44">
        <f>IF(AND(SUM($C$25:AS25)&gt;=0,SUM($C$23:AS23)&gt;=0),SUM($C$24:AS24),0)</f>
        <v>0</v>
      </c>
      <c r="AU26" s="44">
        <f>IF(AND(SUM($C$25:AT25)&gt;=0,SUM($C$23:AT23)&gt;=0),SUM($C$24:AT24),0)</f>
        <v>0</v>
      </c>
      <c r="AV26" s="44">
        <f>IF(AND(SUM($C$25:AU25)&gt;=0,SUM($C$23:AU23)&gt;=0),SUM($C$24:AU24),0)</f>
        <v>0</v>
      </c>
      <c r="AW26" s="44">
        <f>IF(AND(SUM($C$25:AV25)&gt;=0,SUM($C$23:AV23)&gt;=0),SUM($C$24:AV24),0)</f>
        <v>0</v>
      </c>
      <c r="AX26" s="44">
        <f>IF(AND(SUM($C$25:AW25)&gt;=0,SUM($C$23:AW23)&gt;=0),SUM($C$24:AW24),0)</f>
        <v>0</v>
      </c>
      <c r="AY26" s="44">
        <f>IF(AND(SUM($C$25:AX25)&gt;=0,SUM($C$23:AX23)&gt;=0),SUM($C$24:AX24),0)</f>
        <v>0</v>
      </c>
      <c r="AZ26" s="44">
        <f>IF(AND(SUM($C$25:AY25)&gt;=0,SUM($C$23:AY23)&gt;=0),SUM($C$24:AY24),0)</f>
        <v>0</v>
      </c>
      <c r="BA26" s="44">
        <f>IF(AND(SUM($C$25:AZ25)&gt;=0,SUM($C$23:AZ23)&gt;=0),SUM($C$24:AZ24),0)</f>
        <v>0</v>
      </c>
      <c r="BB26" s="44">
        <f>IF(AND(SUM($C$25:BA25)&gt;=0,SUM($C$23:BA23)&gt;=0),SUM($C$24:BA24),0)</f>
        <v>0</v>
      </c>
      <c r="BC26" s="44">
        <f>IF(AND(SUM($C$25:BB25)&gt;=0,SUM($C$23:BB23)&gt;=0),SUM($C$24:BB24),0)</f>
        <v>0</v>
      </c>
      <c r="BD26" s="44">
        <f>IF(AND(SUM($C$25:BC25)&gt;=0,SUM($C$23:BC23)&gt;=0),SUM($C$24:BC24),0)</f>
        <v>0</v>
      </c>
      <c r="BE26" s="44">
        <f>IF(AND(SUM($C$25:BD25)&gt;=0,SUM($C$23:BD23)&gt;=0),SUM($C$24:BD24),0)</f>
        <v>0</v>
      </c>
      <c r="BF26" s="44">
        <f>IF(AND(SUM($C$25:BE25)&gt;=0,SUM($C$23:BE23)&gt;=0),SUM($C$24:BE24),0)</f>
        <v>0</v>
      </c>
      <c r="BG26" s="44">
        <f>IF(AND(SUM($C$25:BF25)&gt;=0,SUM($C$23:BF23)&gt;=0),SUM($C$24:BF24),0)</f>
        <v>0</v>
      </c>
      <c r="BH26" s="44">
        <f>IF(AND(SUM($C$25:BG25)&gt;=0,SUM($C$23:BG23)&gt;=0),SUM($C$24:BG24),0)</f>
        <v>0</v>
      </c>
      <c r="BI26" s="44">
        <f>IF(AND(SUM($C$25:BH25)&gt;=0,SUM($C$23:BH23)&gt;=0),SUM($C$24:BH24),0)</f>
        <v>0</v>
      </c>
      <c r="BJ26" s="44">
        <f>IF(AND(SUM($C$25:BI25)&gt;=0,SUM($C$23:BI23)&gt;=0),SUM($C$24:BI24),0)</f>
        <v>0</v>
      </c>
      <c r="BK26" s="44">
        <f>IF(AND(SUM($C$25:BJ25)&gt;=0,SUM($C$23:BJ23)&gt;=0),SUM($C$24:BJ24),0)</f>
        <v>0</v>
      </c>
      <c r="BL26" s="44">
        <f>IF(AND(SUM($C$25:BK25)&gt;=0,SUM($C$23:BK23)&gt;=0),SUM($C$24:BK24),0)</f>
        <v>0</v>
      </c>
      <c r="BM26" s="44">
        <f>IF(AND(SUM($C$25:BL25)&gt;=0,SUM($C$23:BL23)&gt;=0),SUM($C$24:BL24),0)</f>
        <v>0</v>
      </c>
      <c r="BN26" s="44">
        <f>IF(AND(SUM($C$25:BM25)&gt;=0,SUM($C$23:BM23)&gt;=0),SUM($C$24:BM24),0)</f>
        <v>0</v>
      </c>
      <c r="BO26" s="44">
        <f>IF(AND(SUM($C$25:BN25)&gt;=0,SUM($C$23:BN23)&gt;=0),SUM($C$24:BN24),0)</f>
        <v>0</v>
      </c>
      <c r="BP26" s="44">
        <f>IF(AND(SUM($C$25:BO25)&gt;=0,SUM($C$23:BO23)&gt;=0),SUM($C$24:BO24),0)</f>
        <v>0</v>
      </c>
      <c r="BQ26" s="44">
        <f>IF(AND(SUM($C$25:BP25)&gt;=0,SUM($C$23:BP23)&gt;=0),SUM($C$24:BP24),0)</f>
        <v>0</v>
      </c>
      <c r="BR26" s="44">
        <f>IF(AND(SUM($C$25:BQ25)&gt;=0,SUM($C$23:BQ23)&gt;=0),SUM($C$24:BQ24),0)</f>
        <v>0</v>
      </c>
      <c r="BS26" s="44">
        <f>IF(AND(SUM($C$25:BR25)&gt;=0,SUM($C$23:BR23)&gt;=0),SUM($C$24:BR24),0)</f>
        <v>0</v>
      </c>
      <c r="BT26" s="44">
        <f>IF(AND(SUM($C$25:BS25)&gt;=0,SUM($C$23:BS23)&gt;=0),SUM($C$24:BS24),0)</f>
        <v>0</v>
      </c>
      <c r="BU26" s="44">
        <f>IF(AND(SUM($C$25:BT25)&gt;=0,SUM($C$23:BT23)&gt;=0),SUM($C$24:BT24),0)</f>
        <v>0</v>
      </c>
      <c r="BV26" s="44">
        <f>IF(AND(SUM($C$25:BU25)&gt;=0,SUM($C$23:BU23)&gt;=0),SUM($C$24:BU24),0)</f>
        <v>0</v>
      </c>
      <c r="BW26" s="44">
        <f>IF(AND(SUM($C$25:BV25)&gt;=0,SUM($C$23:BV23)&gt;=0),SUM($C$24:BV24),0)</f>
        <v>0</v>
      </c>
      <c r="BX26" s="44">
        <f>IF(AND(SUM($C$25:BW25)&gt;=0,SUM($C$23:BW23)&gt;=0),SUM($C$24:BW24),0)</f>
        <v>0</v>
      </c>
      <c r="BY26" s="44">
        <f>IF(AND(SUM($C$25:BX25)&gt;=0,SUM($C$23:BX23)&gt;=0),SUM($C$24:BX24),0)</f>
        <v>0</v>
      </c>
      <c r="BZ26" s="44">
        <f>IF(AND(SUM($C$25:BY25)&gt;=0,SUM($C$23:BY23)&gt;=0),SUM($C$24:BY24),0)</f>
        <v>0</v>
      </c>
      <c r="CA26" s="44">
        <f>IF(AND(SUM($C$25:BZ25)&gt;=0,SUM($C$23:BZ23)&gt;=0),SUM($C$24:BZ24),0)</f>
        <v>0</v>
      </c>
      <c r="CB26" s="44">
        <f>IF(AND(SUM($C$25:CA25)&gt;=0,SUM($C$23:CA23)&gt;=0),SUM($C$24:CA24),0)</f>
        <v>0</v>
      </c>
      <c r="CC26" s="44">
        <f>IF(AND(SUM($C$25:CB25)&gt;=0,SUM($C$23:CB23)&gt;=0),SUM($C$24:CB24),0)</f>
        <v>0</v>
      </c>
      <c r="CD26" s="44">
        <f>IF(AND(SUM($C$25:CC25)&gt;=0,SUM($C$23:CC23)&gt;=0),SUM($C$24:CC24),0)</f>
        <v>0</v>
      </c>
      <c r="CE26" s="44">
        <f>IF(AND(SUM($C$25:CD25)&gt;=0,SUM($C$23:CD23)&gt;=0),SUM($C$24:CD24),0)</f>
        <v>0</v>
      </c>
      <c r="CF26" s="44">
        <f>IF(AND(SUM($C$25:CE25)&gt;=0,SUM($C$23:CE23)&gt;=0),SUM($C$24:CE24),0)</f>
        <v>0</v>
      </c>
      <c r="CG26" s="44">
        <f>IF(AND(SUM($C$25:CF25)&gt;=0,SUM($C$23:CF23)&gt;=0),SUM($C$24:CF24),0)</f>
        <v>0</v>
      </c>
      <c r="CH26" s="44">
        <f>IF(AND(SUM($C$25:CG25)&gt;=0,SUM($C$23:CG23)&gt;=0),SUM($C$24:CG24),0)</f>
        <v>0</v>
      </c>
      <c r="CI26" s="44">
        <f>IF(AND(SUM($C$25:CH25)&gt;=0,SUM($C$23:CH23)&gt;=0),SUM($C$24:CH24),0)</f>
        <v>0</v>
      </c>
      <c r="CJ26" s="44">
        <f>IF(AND(SUM($C$25:CI25)&gt;=0,SUM($C$23:CI23)&gt;=0),SUM($C$24:CI24),0)</f>
        <v>0</v>
      </c>
      <c r="CK26" s="44">
        <f>IF(AND(SUM($C$25:CJ25)&gt;=0,SUM($C$23:CJ23)&gt;=0),SUM($C$24:CJ24),0)</f>
        <v>0</v>
      </c>
      <c r="CL26" s="44">
        <f>IF(AND(SUM($C$25:CK25)&gt;=0,SUM($C$23:CK23)&gt;=0),SUM($C$24:CK24),0)</f>
        <v>0</v>
      </c>
      <c r="CM26" s="44">
        <f>IF(AND(SUM($C$25:CL25)&gt;=0,SUM($C$23:CL23)&gt;=0),SUM($C$24:CL24),0)</f>
        <v>0</v>
      </c>
      <c r="CN26" s="44">
        <f>IF(AND(SUM($C$25:CM25)&gt;=0,SUM($C$23:CM23)&gt;=0),SUM($C$24:CM24),0)</f>
        <v>0</v>
      </c>
      <c r="CO26" s="44">
        <f>IF(AND(SUM($C$25:CN25)&gt;=0,SUM($C$23:CN23)&gt;=0),SUM($C$24:CN24),0)</f>
        <v>0</v>
      </c>
      <c r="CP26" s="44">
        <f>IF(AND(SUM($C$25:CO25)&gt;=0,SUM($C$23:CO23)&gt;=0),SUM($C$24:CO24),0)</f>
        <v>0</v>
      </c>
      <c r="CQ26" s="44">
        <f>IF(AND(SUM($C$25:CP25)&gt;=0,SUM($C$23:CP23)&gt;=0),SUM($C$24:CP24),0)</f>
        <v>0</v>
      </c>
      <c r="CR26" s="44">
        <f>IF(AND(SUM($C$25:CQ25)&gt;=0,SUM($C$23:CQ23)&gt;=0),SUM($C$24:CQ24),0)</f>
        <v>0</v>
      </c>
      <c r="CS26" s="44">
        <f>IF(AND(SUM($C$25:CR25)&gt;=0,SUM($C$23:CR23)&gt;=0),SUM($C$24:CR24),0)</f>
        <v>0</v>
      </c>
      <c r="CT26" s="44">
        <f>IF(AND(SUM($C$25:CS25)&gt;=0,SUM($C$23:CS23)&gt;=0),SUM($C$24:CS24),0)</f>
        <v>0</v>
      </c>
      <c r="CU26" s="44">
        <f>IF(AND(SUM($C$25:CT25)&gt;=0,SUM($C$23:CT23)&gt;=0),SUM($C$24:CT24),0)</f>
        <v>0</v>
      </c>
      <c r="CV26" s="44">
        <f>IF(AND(SUM($C$25:CU25)&gt;=0,SUM($C$23:CU23)&gt;=0),SUM($C$24:CU24),0)</f>
        <v>0</v>
      </c>
      <c r="CW26" s="44">
        <f>IF(AND(SUM($C$25:CV25)&gt;=0,SUM($C$23:CV23)&gt;=0),SUM($C$24:CV24),0)</f>
        <v>0</v>
      </c>
      <c r="CX26" s="44">
        <f>IF(AND(SUM($C$25:CW25)&gt;=0,SUM($C$23:CW23)&gt;=0),SUM($C$24:CW24),0)</f>
        <v>0</v>
      </c>
      <c r="CY26" s="44">
        <f>IF(AND(SUM($C$25:CX25)&gt;=0,SUM($C$23:CX23)&gt;=0),SUM($C$24:CX24),0)</f>
        <v>0</v>
      </c>
      <c r="CZ26" s="211" t="s">
        <v>70</v>
      </c>
      <c r="DA26" s="32"/>
      <c r="DB26" s="184"/>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row>
    <row r="27" spans="1:193" s="5" customFormat="1" ht="42.75" customHeight="1" x14ac:dyDescent="0.3">
      <c r="A27" s="208" t="s">
        <v>71</v>
      </c>
      <c r="B27" s="50"/>
      <c r="C27" s="44">
        <f>-C25</f>
        <v>0</v>
      </c>
      <c r="D27" s="44">
        <f>IFERROR(-(IF(AND(SUM($C$23:D23)&lt;0,D25&lt;0),MIN(0,D25+D26),MIN(D24+D26,ABS(SUM($C$27:C$27))))),"")</f>
        <v>0</v>
      </c>
      <c r="E27" s="44">
        <f>IFERROR(-(IF(AND(SUM($C$23:E23)&lt;0,E25&lt;0),MIN(0,E25+E26),MIN(E24+E26,ABS(SUM($C$27:D$27))))),"")</f>
        <v>0</v>
      </c>
      <c r="F27" s="44">
        <f>IFERROR(-(IF(AND(SUM($C$23:F23)&lt;0,F25&lt;0),MIN(0,F25+F26),MIN(F24+F26,ABS(SUM($C$27:E$27))))),"")</f>
        <v>0</v>
      </c>
      <c r="G27" s="44">
        <f>IFERROR(-(IF(AND(SUM($C$23:G23)&lt;0,G25&lt;0),MIN(0,G25+G26),MIN(G24+G26,ABS(SUM($C$27:F$27))))),"")</f>
        <v>0</v>
      </c>
      <c r="H27" s="44">
        <f>IFERROR(-(IF(AND(SUM($C$23:H23)&lt;0,H25&lt;0),MIN(0,H25+H26),MIN(H24+H26,ABS(SUM($C$27:G$27))))),"")</f>
        <v>0</v>
      </c>
      <c r="I27" s="44">
        <f>IFERROR(-(IF(AND(SUM($C$23:I23)&lt;0,I25&lt;0),MIN(0,I25+I26),MIN(I24+I26,ABS(SUM($C$27:H$27))))),"")</f>
        <v>0</v>
      </c>
      <c r="J27" s="44">
        <f>IFERROR(-(IF(AND(SUM($C$23:J23)&lt;0,J25&lt;0),MIN(0,J25+J26),MIN(J24+J26,ABS(SUM($C$27:I$27))))),"")</f>
        <v>0</v>
      </c>
      <c r="K27" s="44">
        <f>IFERROR(-(IF(AND(SUM($C$23:K23)&lt;0,K25&lt;0),MIN(0,K25+K26),MIN(K24+K26,ABS(SUM($C$27:J$27))))),"")</f>
        <v>0</v>
      </c>
      <c r="L27" s="44">
        <f>IFERROR(-(IF(AND(SUM($C$23:L23)&lt;0,L25&lt;0),MIN(0,L25+L26),MIN(L24+L26,ABS(SUM($C$27:K$27))))),"")</f>
        <v>0</v>
      </c>
      <c r="M27" s="44">
        <f>IFERROR(-(IF(AND(SUM($C$23:M23)&lt;0,M25&lt;0),MIN(0,M25+M26),MIN(M24+M26,ABS(SUM($C$27:L$27))))),"")</f>
        <v>0</v>
      </c>
      <c r="N27" s="44">
        <f>IFERROR(-(IF(AND(SUM($C$23:N23)&lt;0,N25&lt;0),MIN(0,N25+N26),MIN(N24+N26,ABS(SUM($C$27:M$27))))),"")</f>
        <v>0</v>
      </c>
      <c r="O27" s="44">
        <f>IFERROR(-(IF(AND(SUM($C$23:O23)&lt;0,O25&lt;0),MIN(0,O25+O26),MIN(O24+O26,ABS(SUM($C$27:N$27))))),"")</f>
        <v>0</v>
      </c>
      <c r="P27" s="44">
        <f>IFERROR(-(IF(AND(SUM($C$23:P23)&lt;0,P25&lt;0),MIN(0,P25+P26),MIN(P24+P26,ABS(SUM($C$27:O$27))))),"")</f>
        <v>0</v>
      </c>
      <c r="Q27" s="44">
        <f>IFERROR(-(IF(AND(SUM($C$23:Q23)&lt;0,Q25&lt;0),MIN(0,Q25+Q26),MIN(Q24+Q26,ABS(SUM($C$27:P$27))))),"")</f>
        <v>0</v>
      </c>
      <c r="R27" s="44">
        <f>IFERROR(-(IF(AND(SUM($C$23:R23)&lt;0,R25&lt;0),MIN(0,R25+R26),MIN(R24+R26,ABS(SUM($C$27:Q$27))))),"")</f>
        <v>0</v>
      </c>
      <c r="S27" s="44">
        <f>IFERROR(-(IF(AND(SUM($C$23:S23)&lt;0,S25&lt;0),MIN(0,S25+S26),MIN(S24+S26,ABS(SUM($C$27:R$27))))),"")</f>
        <v>0</v>
      </c>
      <c r="T27" s="44">
        <f>IFERROR(-(IF(AND(SUM($C$23:T23)&lt;0,T25&lt;0),MIN(0,T25+T26),MIN(T24+T26,ABS(SUM($C$27:S$27))))),"")</f>
        <v>0</v>
      </c>
      <c r="U27" s="44">
        <f>IFERROR(-(IF(AND(SUM($C$23:U23)&lt;0,U25&lt;0),MIN(0,U25+U26),MIN(U24+U26,ABS(SUM($C$27:T$27))))),"")</f>
        <v>0</v>
      </c>
      <c r="V27" s="44">
        <f>IFERROR(-(IF(AND(SUM($C$23:V23)&lt;0,V25&lt;0),MIN(0,V25+V26),MIN(V24+V26,ABS(SUM($C$27:U$27))))),"")</f>
        <v>0</v>
      </c>
      <c r="W27" s="44">
        <f>IFERROR(-(IF(AND(SUM($C$23:W23)&lt;0,W25&lt;0),MIN(0,W25+W26),MIN(W24+W26,ABS(SUM($C$27:V$27))))),"")</f>
        <v>0</v>
      </c>
      <c r="X27" s="44">
        <f>IFERROR(-(IF(AND(SUM($C$23:X23)&lt;0,X25&lt;0),MIN(0,X25+X26),MIN(X24+X26,ABS(SUM($C$27:W$27))))),"")</f>
        <v>0</v>
      </c>
      <c r="Y27" s="44">
        <f>IFERROR(-(IF(AND(SUM($C$23:Y23)&lt;0,Y25&lt;0),MIN(0,Y25+Y26),MIN(Y24+Y26,ABS(SUM($C$27:X$27))))),"")</f>
        <v>0</v>
      </c>
      <c r="Z27" s="44">
        <f>IFERROR(-(IF(AND(SUM($C$23:Z23)&lt;0,Z25&lt;0),MIN(0,Z25+Z26),MIN(Z24+Z26,ABS(SUM($C$27:Y$27))))),"")</f>
        <v>0</v>
      </c>
      <c r="AA27" s="44">
        <f>IFERROR(-(IF(AND(SUM($C$23:AA23)&lt;0,AA25&lt;0),MIN(0,AA25+AA26),MIN(AA24+AA26,ABS(SUM($C$27:Z$27))))),"")</f>
        <v>0</v>
      </c>
      <c r="AB27" s="44">
        <f>IFERROR(-(IF(AND(SUM($C$23:AB23)&lt;0,AB25&lt;0),MIN(0,AB25+AB26),MIN(AB24+AB26,ABS(SUM($C$27:AA$27))))),"")</f>
        <v>0</v>
      </c>
      <c r="AC27" s="44">
        <f>IFERROR(-(IF(AND(SUM($C$23:AC23)&lt;0,AC25&lt;0),MIN(0,AC25+AC26),MIN(AC24+AC26,ABS(SUM($C$27:AB$27))))),"")</f>
        <v>0</v>
      </c>
      <c r="AD27" s="44">
        <f>IFERROR(-(IF(AND(SUM($C$23:AD23)&lt;0,AD25&lt;0),MIN(0,AD25+AD26),MIN(AD24+AD26,ABS(SUM($C$27:AC$27))))),"")</f>
        <v>0</v>
      </c>
      <c r="AE27" s="44">
        <f>IFERROR(-(IF(AND(SUM($C$23:AE23)&lt;0,AE25&lt;0),MIN(0,AE25+AE26),MIN(AE24+AE26,ABS(SUM($C$27:AD$27))))),"")</f>
        <v>0</v>
      </c>
      <c r="AF27" s="44">
        <f>IFERROR(-(IF(AND(SUM($C$23:AF23)&lt;0,AF25&lt;0),MIN(0,AF25+AF26),MIN(AF24+AF26,ABS(SUM($C$27:AE$27))))),"")</f>
        <v>0</v>
      </c>
      <c r="AG27" s="44">
        <f>IFERROR(-(IF(AND(SUM($C$23:AG23)&lt;0,AG25&lt;0),MIN(0,AG25+AG26),MIN(AG24+AG26,ABS(SUM($C$27:AF$27))))),"")</f>
        <v>0</v>
      </c>
      <c r="AH27" s="44">
        <f>IFERROR(-(IF(AND(SUM($C$23:AH23)&lt;0,AH25&lt;0),MIN(0,AH25+AH26),MIN(AH24+AH26,ABS(SUM($C$27:AG$27))))),"")</f>
        <v>0</v>
      </c>
      <c r="AI27" s="44">
        <f>IFERROR(-(IF(AND(SUM($C$23:AI23)&lt;0,AI25&lt;0),MIN(0,AI25+AI26),MIN(AI24+AI26,ABS(SUM($C$27:AH$27))))),"")</f>
        <v>0</v>
      </c>
      <c r="AJ27" s="44">
        <f>IFERROR(-(IF(AND(SUM($C$23:AJ23)&lt;0,AJ25&lt;0),MIN(0,AJ25+AJ26),MIN(AJ24+AJ26,ABS(SUM($C$27:AI$27))))),"")</f>
        <v>0</v>
      </c>
      <c r="AK27" s="44">
        <f>IFERROR(-(IF(AND(SUM($C$23:AK23)&lt;0,AK25&lt;0),MIN(0,AK25+AK26),MIN(AK24+AK26,ABS(SUM($C$27:AJ$27))))),"")</f>
        <v>0</v>
      </c>
      <c r="AL27" s="44">
        <f>IFERROR(-(IF(AND(SUM($C$23:AL23)&lt;0,AL25&lt;0),MIN(0,AL25+AL26),MIN(AL24+AL26,ABS(SUM($C$27:AK$27))))),"")</f>
        <v>0</v>
      </c>
      <c r="AM27" s="44">
        <f>IFERROR(-(IF(AND(SUM($C$23:AM23)&lt;0,AM25&lt;0),MIN(0,AM25+AM26),MIN(AM24+AM26,ABS(SUM($C$27:AL$27))))),"")</f>
        <v>0</v>
      </c>
      <c r="AN27" s="44">
        <f>IFERROR(-(IF(AND(SUM($C$23:AN23)&lt;0,AN25&lt;0),MIN(0,AN25+AN26),MIN(AN24+AN26,ABS(SUM($C$27:AM$27))))),"")</f>
        <v>0</v>
      </c>
      <c r="AO27" s="44">
        <f>IFERROR(-(IF(AND(SUM($C$23:AO23)&lt;0,AO25&lt;0),MIN(0,AO25+AO26),MIN(AO24+AO26,ABS(SUM($C$27:AN$27))))),"")</f>
        <v>0</v>
      </c>
      <c r="AP27" s="44">
        <f>IFERROR(-(IF(AND(SUM($C$23:AP23)&lt;0,AP25&lt;0),MIN(0,AP25+AP26),MIN(AP24+AP26,ABS(SUM($C$27:AO$27))))),"")</f>
        <v>0</v>
      </c>
      <c r="AQ27" s="44">
        <f>IFERROR(-(IF(AND(SUM($C$23:AQ23)&lt;0,AQ25&lt;0),MIN(0,AQ25+AQ26),MIN(AQ24+AQ26,ABS(SUM($C$27:AP$27))))),"")</f>
        <v>0</v>
      </c>
      <c r="AR27" s="44">
        <f>IFERROR(-(IF(AND(SUM($C$23:AR23)&lt;0,AR25&lt;0),MIN(0,AR25+AR26),MIN(AR24+AR26,ABS(SUM($C$27:AQ$27))))),"")</f>
        <v>0</v>
      </c>
      <c r="AS27" s="44">
        <f>IFERROR(-(IF(AND(SUM($C$23:AS23)&lt;0,AS25&lt;0),MIN(0,AS25+AS26),MIN(AS24+AS26,ABS(SUM($C$27:AR$27))))),"")</f>
        <v>0</v>
      </c>
      <c r="AT27" s="44">
        <f>IFERROR(-(IF(AND(SUM($C$23:AT23)&lt;0,AT25&lt;0),MIN(0,AT25+AT26),MIN(AT24+AT26,ABS(SUM($C$27:AS$27))))),"")</f>
        <v>0</v>
      </c>
      <c r="AU27" s="44">
        <f>IFERROR(-(IF(AND(SUM($C$23:AU23)&lt;0,AU25&lt;0),MIN(0,AU25+AU26),MIN(AU24+AU26,ABS(SUM($C$27:AT$27))))),"")</f>
        <v>0</v>
      </c>
      <c r="AV27" s="44">
        <f>IFERROR(-(IF(AND(SUM($C$23:AV23)&lt;0,AV25&lt;0),MIN(0,AV25+AV26),MIN(AV24+AV26,ABS(SUM($C$27:AU$27))))),"")</f>
        <v>0</v>
      </c>
      <c r="AW27" s="44">
        <f>IFERROR(-(IF(AND(SUM($C$23:AW23)&lt;0,AW25&lt;0),MIN(0,AW25+AW26),MIN(AW24+AW26,ABS(SUM($C$27:AV$27))))),"")</f>
        <v>0</v>
      </c>
      <c r="AX27" s="44">
        <f>IFERROR(-(IF(AND(SUM($C$23:AX23)&lt;0,AX25&lt;0),MIN(0,AX25+AX26),MIN(AX24+AX26,ABS(SUM($C$27:AW$27))))),"")</f>
        <v>0</v>
      </c>
      <c r="AY27" s="44">
        <f>IFERROR(-(IF(AND(SUM($C$23:AY23)&lt;0,AY25&lt;0),MIN(0,AY25+AY26),MIN(AY24+AY26,ABS(SUM($C$27:AX$27))))),"")</f>
        <v>0</v>
      </c>
      <c r="AZ27" s="44">
        <f>IFERROR(-(IF(AND(SUM($C$23:AZ23)&lt;0,AZ25&lt;0),MIN(0,AZ25+AZ26),MIN(AZ24+AZ26,ABS(SUM($C$27:AY$27))))),"")</f>
        <v>0</v>
      </c>
      <c r="BA27" s="44">
        <f>IFERROR(-(IF(AND(SUM($C$23:BA23)&lt;0,BA25&lt;0),MIN(0,BA25+BA26),MIN(BA24+BA26,ABS(SUM($C$27:AZ$27))))),"")</f>
        <v>0</v>
      </c>
      <c r="BB27" s="44">
        <f>IFERROR(-(IF(AND(SUM($C$23:BB23)&lt;0,BB25&lt;0),MIN(0,BB25+BB26),MIN(BB24+BB26,ABS(SUM($C$27:BA$27))))),"")</f>
        <v>0</v>
      </c>
      <c r="BC27" s="44">
        <f>IFERROR(-(IF(AND(SUM($C$23:BC23)&lt;0,BC25&lt;0),MIN(0,BC25+BC26),MIN(BC24+BC26,ABS(SUM($C$27:BB$27))))),"")</f>
        <v>0</v>
      </c>
      <c r="BD27" s="44">
        <f>IFERROR(-(IF(AND(SUM($C$23:BD23)&lt;0,BD25&lt;0),MIN(0,BD25+BD26),MIN(BD24+BD26,ABS(SUM($C$27:BC$27))))),"")</f>
        <v>0</v>
      </c>
      <c r="BE27" s="44">
        <f>IFERROR(-(IF(AND(SUM($C$23:BE23)&lt;0,BE25&lt;0),MIN(0,BE25+BE26),MIN(BE24+BE26,ABS(SUM($C$27:BD$27))))),"")</f>
        <v>0</v>
      </c>
      <c r="BF27" s="44">
        <f>IFERROR(-(IF(AND(SUM($C$23:BF23)&lt;0,BF25&lt;0),MIN(0,BF25+BF26),MIN(BF24+BF26,ABS(SUM($C$27:BE$27))))),"")</f>
        <v>0</v>
      </c>
      <c r="BG27" s="44">
        <f>IFERROR(-(IF(AND(SUM($C$23:BG23)&lt;0,BG25&lt;0),MIN(0,BG25+BG26),MIN(BG24+BG26,ABS(SUM($C$27:BF$27))))),"")</f>
        <v>0</v>
      </c>
      <c r="BH27" s="44">
        <f>IFERROR(-(IF(AND(SUM($C$23:BH23)&lt;0,BH25&lt;0),MIN(0,BH25+BH26),MIN(BH24+BH26,ABS(SUM($C$27:BG$27))))),"")</f>
        <v>0</v>
      </c>
      <c r="BI27" s="44">
        <f>IFERROR(-(IF(AND(SUM($C$23:BI23)&lt;0,BI25&lt;0),MIN(0,BI25+BI26),MIN(BI24+BI26,ABS(SUM($C$27:BH$27))))),"")</f>
        <v>0</v>
      </c>
      <c r="BJ27" s="44">
        <f>IFERROR(-(IF(AND(SUM($C$23:BJ23)&lt;0,BJ25&lt;0),MIN(0,BJ25+BJ26),MIN(BJ24+BJ26,ABS(SUM($C$27:BI$27))))),"")</f>
        <v>0</v>
      </c>
      <c r="BK27" s="44">
        <f>IFERROR(-(IF(AND(SUM($C$23:BK23)&lt;0,BK25&lt;0),MIN(0,BK25+BK26),MIN(BK24+BK26,ABS(SUM($C$27:BJ$27))))),"")</f>
        <v>0</v>
      </c>
      <c r="BL27" s="44">
        <f>IFERROR(-(IF(AND(SUM($C$23:BL23)&lt;0,BL25&lt;0),MIN(0,BL25+BL26),MIN(BL24+BL26,ABS(SUM($C$27:BK$27))))),"")</f>
        <v>0</v>
      </c>
      <c r="BM27" s="44">
        <f>IFERROR(-(IF(AND(SUM($C$23:BM23)&lt;0,BM25&lt;0),MIN(0,BM25+BM26),MIN(BM24+BM26,ABS(SUM($C$27:BL$27))))),"")</f>
        <v>0</v>
      </c>
      <c r="BN27" s="44">
        <f>IFERROR(-(IF(AND(SUM($C$23:BN23)&lt;0,BN25&lt;0),MIN(0,BN25+BN26),MIN(BN24+BN26,ABS(SUM($C$27:BM$27))))),"")</f>
        <v>0</v>
      </c>
      <c r="BO27" s="44">
        <f>IFERROR(-(IF(AND(SUM($C$23:BO23)&lt;0,BO25&lt;0),MIN(0,BO25+BO26),MIN(BO24+BO26,ABS(SUM($C$27:BN$27))))),"")</f>
        <v>0</v>
      </c>
      <c r="BP27" s="44">
        <f>IFERROR(-(IF(AND(SUM($C$23:BP23)&lt;0,BP25&lt;0),MIN(0,BP25+BP26),MIN(BP24+BP26,ABS(SUM($C$27:BO$27))))),"")</f>
        <v>0</v>
      </c>
      <c r="BQ27" s="44">
        <f>IFERROR(-(IF(AND(SUM($C$23:BQ23)&lt;0,BQ25&lt;0),MIN(0,BQ25+BQ26),MIN(BQ24+BQ26,ABS(SUM($C$27:BP$27))))),"")</f>
        <v>0</v>
      </c>
      <c r="BR27" s="44">
        <f>IFERROR(-(IF(AND(SUM($C$23:BR23)&lt;0,BR25&lt;0),MIN(0,BR25+BR26),MIN(BR24+BR26,ABS(SUM($C$27:BQ$27))))),"")</f>
        <v>0</v>
      </c>
      <c r="BS27" s="44">
        <f>IFERROR(-(IF(AND(SUM($C$23:BS23)&lt;0,BS25&lt;0),MIN(0,BS25+BS26),MIN(BS24+BS26,ABS(SUM($C$27:BR$27))))),"")</f>
        <v>0</v>
      </c>
      <c r="BT27" s="44">
        <f>IFERROR(-(IF(AND(SUM($C$23:BT23)&lt;0,BT25&lt;0),MIN(0,BT25+BT26),MIN(BT24+BT26,ABS(SUM($C$27:BS$27))))),"")</f>
        <v>0</v>
      </c>
      <c r="BU27" s="44">
        <f>IFERROR(-(IF(AND(SUM($C$23:BU23)&lt;0,BU25&lt;0),MIN(0,BU25+BU26),MIN(BU24+BU26,ABS(SUM($C$27:BT$27))))),"")</f>
        <v>0</v>
      </c>
      <c r="BV27" s="44">
        <f>IFERROR(-(IF(AND(SUM($C$23:BV23)&lt;0,BV25&lt;0),MIN(0,BV25+BV26),MIN(BV24+BV26,ABS(SUM($C$27:BU$27))))),"")</f>
        <v>0</v>
      </c>
      <c r="BW27" s="44">
        <f>IFERROR(-(IF(AND(SUM($C$23:BW23)&lt;0,BW25&lt;0),MIN(0,BW25+BW26),MIN(BW24+BW26,ABS(SUM($C$27:BV$27))))),"")</f>
        <v>0</v>
      </c>
      <c r="BX27" s="44">
        <f>IFERROR(-(IF(AND(SUM($C$23:BX23)&lt;0,BX25&lt;0),MIN(0,BX25+BX26),MIN(BX24+BX26,ABS(SUM($C$27:BW$27))))),"")</f>
        <v>0</v>
      </c>
      <c r="BY27" s="44">
        <f>IFERROR(-(IF(AND(SUM($C$23:BY23)&lt;0,BY25&lt;0),MIN(0,BY25+BY26),MIN(BY24+BY26,ABS(SUM($C$27:BX$27))))),"")</f>
        <v>0</v>
      </c>
      <c r="BZ27" s="44">
        <f>IFERROR(-(IF(AND(SUM($C$23:BZ23)&lt;0,BZ25&lt;0),MIN(0,BZ25+BZ26),MIN(BZ24+BZ26,ABS(SUM($C$27:BY$27))))),"")</f>
        <v>0</v>
      </c>
      <c r="CA27" s="44">
        <f>IFERROR(-(IF(AND(SUM($C$23:CA23)&lt;0,CA25&lt;0),MIN(0,CA25+CA26),MIN(CA24+CA26,ABS(SUM($C$27:BZ$27))))),"")</f>
        <v>0</v>
      </c>
      <c r="CB27" s="44">
        <f>IFERROR(-(IF(AND(SUM($C$23:CB23)&lt;0,CB25&lt;0),MIN(0,CB25+CB26),MIN(CB24+CB26,ABS(SUM($C$27:CA$27))))),"")</f>
        <v>0</v>
      </c>
      <c r="CC27" s="44">
        <f>IFERROR(-(IF(AND(SUM($C$23:CC23)&lt;0,CC25&lt;0),MIN(0,CC25+CC26),MIN(CC24+CC26,ABS(SUM($C$27:CB$27))))),"")</f>
        <v>0</v>
      </c>
      <c r="CD27" s="44">
        <f>IFERROR(-(IF(AND(SUM($C$23:CD23)&lt;0,CD25&lt;0),MIN(0,CD25+CD26),MIN(CD24+CD26,ABS(SUM($C$27:CC$27))))),"")</f>
        <v>0</v>
      </c>
      <c r="CE27" s="44">
        <f>IFERROR(-(IF(AND(SUM($C$23:CE23)&lt;0,CE25&lt;0),MIN(0,CE25+CE26),MIN(CE24+CE26,ABS(SUM($C$27:CD$27))))),"")</f>
        <v>0</v>
      </c>
      <c r="CF27" s="44">
        <f>IFERROR(-(IF(AND(SUM($C$23:CF23)&lt;0,CF25&lt;0),MIN(0,CF25+CF26),MIN(CF24+CF26,ABS(SUM($C$27:CE$27))))),"")</f>
        <v>0</v>
      </c>
      <c r="CG27" s="44">
        <f>IFERROR(-(IF(AND(SUM($C$23:CG23)&lt;0,CG25&lt;0),MIN(0,CG25+CG26),MIN(CG24+CG26,ABS(SUM($C$27:CF$27))))),"")</f>
        <v>0</v>
      </c>
      <c r="CH27" s="44">
        <f>IFERROR(-(IF(AND(SUM($C$23:CH23)&lt;0,CH25&lt;0),MIN(0,CH25+CH26),MIN(CH24+CH26,ABS(SUM($C$27:CG$27))))),"")</f>
        <v>0</v>
      </c>
      <c r="CI27" s="44">
        <f>IFERROR(-(IF(AND(SUM($C$23:CI23)&lt;0,CI25&lt;0),MIN(0,CI25+CI26),MIN(CI24+CI26,ABS(SUM($C$27:CH$27))))),"")</f>
        <v>0</v>
      </c>
      <c r="CJ27" s="44">
        <f>IFERROR(-(IF(AND(SUM($C$23:CJ23)&lt;0,CJ25&lt;0),MIN(0,CJ25+CJ26),MIN(CJ24+CJ26,ABS(SUM($C$27:CI$27))))),"")</f>
        <v>0</v>
      </c>
      <c r="CK27" s="44">
        <f>IFERROR(-(IF(AND(SUM($C$23:CK23)&lt;0,CK25&lt;0),MIN(0,CK25+CK26),MIN(CK24+CK26,ABS(SUM($C$27:CJ$27))))),"")</f>
        <v>0</v>
      </c>
      <c r="CL27" s="44">
        <f>IFERROR(-(IF(AND(SUM($C$23:CL23)&lt;0,CL25&lt;0),MIN(0,CL25+CL26),MIN(CL24+CL26,ABS(SUM($C$27:CK$27))))),"")</f>
        <v>0</v>
      </c>
      <c r="CM27" s="44">
        <f>IFERROR(-(IF(AND(SUM($C$23:CM23)&lt;0,CM25&lt;0),MIN(0,CM25+CM26),MIN(CM24+CM26,ABS(SUM($C$27:CL$27))))),"")</f>
        <v>0</v>
      </c>
      <c r="CN27" s="44">
        <f>IFERROR(-(IF(AND(SUM($C$23:CN23)&lt;0,CN25&lt;0),MIN(0,CN25+CN26),MIN(CN24+CN26,ABS(SUM($C$27:CM$27))))),"")</f>
        <v>0</v>
      </c>
      <c r="CO27" s="44">
        <f>IFERROR(-(IF(AND(SUM($C$23:CO23)&lt;0,CO25&lt;0),MIN(0,CO25+CO26),MIN(CO24+CO26,ABS(SUM($C$27:CN$27))))),"")</f>
        <v>0</v>
      </c>
      <c r="CP27" s="44">
        <f>IFERROR(-(IF(AND(SUM($C$23:CP23)&lt;0,CP25&lt;0),MIN(0,CP25+CP26),MIN(CP24+CP26,ABS(SUM($C$27:CO$27))))),"")</f>
        <v>0</v>
      </c>
      <c r="CQ27" s="44">
        <f>IFERROR(-(IF(AND(SUM($C$23:CQ23)&lt;0,CQ25&lt;0),MIN(0,CQ25+CQ26),MIN(CQ24+CQ26,ABS(SUM($C$27:CP$27))))),"")</f>
        <v>0</v>
      </c>
      <c r="CR27" s="44">
        <f>IFERROR(-(IF(AND(SUM($C$23:CR23)&lt;0,CR25&lt;0),MIN(0,CR25+CR26),MIN(CR24+CR26,ABS(SUM($C$27:CQ$27))))),"")</f>
        <v>0</v>
      </c>
      <c r="CS27" s="44">
        <f>IFERROR(-(IF(AND(SUM($C$23:CS23)&lt;0,CS25&lt;0),MIN(0,CS25+CS26),MIN(CS24+CS26,ABS(SUM($C$27:CR$27))))),"")</f>
        <v>0</v>
      </c>
      <c r="CT27" s="44">
        <f>IFERROR(-(IF(AND(SUM($C$23:CT23)&lt;0,CT25&lt;0),MIN(0,CT25+CT26),MIN(CT24+CT26,ABS(SUM($C$27:CS$27))))),"")</f>
        <v>0</v>
      </c>
      <c r="CU27" s="44">
        <f>IFERROR(-(IF(AND(SUM($C$23:CU23)&lt;0,CU25&lt;0),MIN(0,CU25+CU26),MIN(CU24+CU26,ABS(SUM($C$27:CT$27))))),"")</f>
        <v>0</v>
      </c>
      <c r="CV27" s="44">
        <f>IFERROR(-(IF(AND(SUM($C$23:CV23)&lt;0,CV25&lt;0),MIN(0,CV25+CV26),MIN(CV24+CV26,ABS(SUM($C$27:CU$27))))),"")</f>
        <v>0</v>
      </c>
      <c r="CW27" s="44">
        <f>IFERROR(-(IF(AND(SUM($C$23:CW23)&lt;0,CW25&lt;0),MIN(0,CW25+CW26),MIN(CW24+CW26,ABS(SUM($C$27:CV$27))))),"")</f>
        <v>0</v>
      </c>
      <c r="CX27" s="44">
        <f>IFERROR(-(IF(AND(SUM($C$23:CX23)&lt;0,CX25&lt;0),MIN(0,CX25+CX26),MIN(CX24+CX26,ABS(SUM($C$27:CW$27))))),"")</f>
        <v>0</v>
      </c>
      <c r="CY27" s="44">
        <f>IFERROR(-(IF(AND(SUM($C$23:CY23)&lt;0,CY25&lt;0),MIN(0,CY25+CY26),MIN(CY24+CY26,ABS(SUM($C$27:CX$27))))),"")</f>
        <v>0</v>
      </c>
      <c r="CZ27" s="211" t="s">
        <v>72</v>
      </c>
      <c r="DA27" s="32">
        <v>5.4</v>
      </c>
      <c r="DB27" s="184" t="s">
        <v>73</v>
      </c>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row>
    <row r="28" spans="1:193" s="5" customFormat="1" ht="42.75" customHeight="1" x14ac:dyDescent="0.3">
      <c r="A28" s="23" t="s">
        <v>74</v>
      </c>
      <c r="B28" s="55"/>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133" t="s">
        <v>75</v>
      </c>
      <c r="DA28" s="32">
        <v>5.2</v>
      </c>
      <c r="DB28" s="56"/>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row>
    <row r="29" spans="1:193" s="5" customFormat="1" ht="42.75" customHeight="1" x14ac:dyDescent="0.3">
      <c r="A29" s="23" t="s">
        <v>76</v>
      </c>
      <c r="B29" s="50"/>
      <c r="C29" s="55"/>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133" t="s">
        <v>75</v>
      </c>
      <c r="DA29" s="32">
        <v>5.2</v>
      </c>
      <c r="DB29" s="56"/>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row>
    <row r="30" spans="1:193" s="5" customFormat="1" ht="42.75" customHeight="1" x14ac:dyDescent="0.3">
      <c r="A30" s="23" t="s">
        <v>77</v>
      </c>
      <c r="B30" s="50"/>
      <c r="C30" s="233"/>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5"/>
      <c r="CP30" s="235"/>
      <c r="CQ30" s="235"/>
      <c r="CR30" s="235"/>
      <c r="CS30" s="235"/>
      <c r="CT30" s="235"/>
      <c r="CU30" s="235"/>
      <c r="CV30" s="235"/>
      <c r="CW30" s="235"/>
      <c r="CX30" s="235"/>
      <c r="CY30" s="235"/>
      <c r="CZ30" s="133" t="s">
        <v>78</v>
      </c>
      <c r="DA30" s="32" t="s">
        <v>79</v>
      </c>
      <c r="DB30" s="56"/>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row>
    <row r="31" spans="1:193" s="5" customFormat="1" ht="42.75" customHeight="1" x14ac:dyDescent="0.3">
      <c r="A31" s="39" t="s">
        <v>80</v>
      </c>
      <c r="B31" s="50"/>
      <c r="C31" s="44">
        <f>IF(B28&gt;C29,1.61*(B28-C29)*C30,0)</f>
        <v>0</v>
      </c>
      <c r="D31" s="43">
        <f t="shared" ref="D31:AI31" si="18">D29*D30</f>
        <v>0</v>
      </c>
      <c r="E31" s="43">
        <f t="shared" si="18"/>
        <v>0</v>
      </c>
      <c r="F31" s="43">
        <f t="shared" si="18"/>
        <v>0</v>
      </c>
      <c r="G31" s="43">
        <f t="shared" si="18"/>
        <v>0</v>
      </c>
      <c r="H31" s="43">
        <f t="shared" si="18"/>
        <v>0</v>
      </c>
      <c r="I31" s="43">
        <f t="shared" si="18"/>
        <v>0</v>
      </c>
      <c r="J31" s="43">
        <f t="shared" si="18"/>
        <v>0</v>
      </c>
      <c r="K31" s="43">
        <f t="shared" si="18"/>
        <v>0</v>
      </c>
      <c r="L31" s="43">
        <f t="shared" si="18"/>
        <v>0</v>
      </c>
      <c r="M31" s="43">
        <f t="shared" si="18"/>
        <v>0</v>
      </c>
      <c r="N31" s="43">
        <f t="shared" si="18"/>
        <v>0</v>
      </c>
      <c r="O31" s="43">
        <f t="shared" si="18"/>
        <v>0</v>
      </c>
      <c r="P31" s="43">
        <f t="shared" si="18"/>
        <v>0</v>
      </c>
      <c r="Q31" s="43">
        <f t="shared" si="18"/>
        <v>0</v>
      </c>
      <c r="R31" s="43">
        <f t="shared" si="18"/>
        <v>0</v>
      </c>
      <c r="S31" s="43">
        <f t="shared" si="18"/>
        <v>0</v>
      </c>
      <c r="T31" s="43">
        <f t="shared" si="18"/>
        <v>0</v>
      </c>
      <c r="U31" s="43">
        <f t="shared" si="18"/>
        <v>0</v>
      </c>
      <c r="V31" s="43">
        <f t="shared" si="18"/>
        <v>0</v>
      </c>
      <c r="W31" s="43">
        <f t="shared" si="18"/>
        <v>0</v>
      </c>
      <c r="X31" s="43">
        <f t="shared" si="18"/>
        <v>0</v>
      </c>
      <c r="Y31" s="43">
        <f t="shared" si="18"/>
        <v>0</v>
      </c>
      <c r="Z31" s="43">
        <f t="shared" si="18"/>
        <v>0</v>
      </c>
      <c r="AA31" s="43">
        <f t="shared" si="18"/>
        <v>0</v>
      </c>
      <c r="AB31" s="43">
        <f t="shared" si="18"/>
        <v>0</v>
      </c>
      <c r="AC31" s="43">
        <f t="shared" si="18"/>
        <v>0</v>
      </c>
      <c r="AD31" s="43">
        <f t="shared" si="18"/>
        <v>0</v>
      </c>
      <c r="AE31" s="43">
        <f t="shared" si="18"/>
        <v>0</v>
      </c>
      <c r="AF31" s="43">
        <f t="shared" si="18"/>
        <v>0</v>
      </c>
      <c r="AG31" s="43">
        <f t="shared" si="18"/>
        <v>0</v>
      </c>
      <c r="AH31" s="43">
        <f t="shared" si="18"/>
        <v>0</v>
      </c>
      <c r="AI31" s="43">
        <f t="shared" si="18"/>
        <v>0</v>
      </c>
      <c r="AJ31" s="43">
        <f t="shared" ref="AJ31:BO31" si="19">AJ29*AJ30</f>
        <v>0</v>
      </c>
      <c r="AK31" s="43">
        <f t="shared" si="19"/>
        <v>0</v>
      </c>
      <c r="AL31" s="43">
        <f t="shared" si="19"/>
        <v>0</v>
      </c>
      <c r="AM31" s="43">
        <f t="shared" si="19"/>
        <v>0</v>
      </c>
      <c r="AN31" s="43">
        <f t="shared" si="19"/>
        <v>0</v>
      </c>
      <c r="AO31" s="43">
        <f t="shared" si="19"/>
        <v>0</v>
      </c>
      <c r="AP31" s="43">
        <f t="shared" si="19"/>
        <v>0</v>
      </c>
      <c r="AQ31" s="43">
        <f t="shared" si="19"/>
        <v>0</v>
      </c>
      <c r="AR31" s="43">
        <f t="shared" si="19"/>
        <v>0</v>
      </c>
      <c r="AS31" s="43">
        <f t="shared" si="19"/>
        <v>0</v>
      </c>
      <c r="AT31" s="43">
        <f t="shared" si="19"/>
        <v>0</v>
      </c>
      <c r="AU31" s="43">
        <f t="shared" si="19"/>
        <v>0</v>
      </c>
      <c r="AV31" s="43">
        <f t="shared" si="19"/>
        <v>0</v>
      </c>
      <c r="AW31" s="43">
        <f t="shared" si="19"/>
        <v>0</v>
      </c>
      <c r="AX31" s="43">
        <f t="shared" si="19"/>
        <v>0</v>
      </c>
      <c r="AY31" s="43">
        <f t="shared" si="19"/>
        <v>0</v>
      </c>
      <c r="AZ31" s="43">
        <f t="shared" si="19"/>
        <v>0</v>
      </c>
      <c r="BA31" s="43">
        <f t="shared" si="19"/>
        <v>0</v>
      </c>
      <c r="BB31" s="43">
        <f t="shared" si="19"/>
        <v>0</v>
      </c>
      <c r="BC31" s="43">
        <f t="shared" si="19"/>
        <v>0</v>
      </c>
      <c r="BD31" s="43">
        <f t="shared" si="19"/>
        <v>0</v>
      </c>
      <c r="BE31" s="43">
        <f t="shared" si="19"/>
        <v>0</v>
      </c>
      <c r="BF31" s="43">
        <f t="shared" si="19"/>
        <v>0</v>
      </c>
      <c r="BG31" s="43">
        <f t="shared" si="19"/>
        <v>0</v>
      </c>
      <c r="BH31" s="43">
        <f t="shared" si="19"/>
        <v>0</v>
      </c>
      <c r="BI31" s="43">
        <f t="shared" si="19"/>
        <v>0</v>
      </c>
      <c r="BJ31" s="43">
        <f t="shared" si="19"/>
        <v>0</v>
      </c>
      <c r="BK31" s="43">
        <f t="shared" si="19"/>
        <v>0</v>
      </c>
      <c r="BL31" s="43">
        <f t="shared" si="19"/>
        <v>0</v>
      </c>
      <c r="BM31" s="43">
        <f t="shared" si="19"/>
        <v>0</v>
      </c>
      <c r="BN31" s="43">
        <f t="shared" si="19"/>
        <v>0</v>
      </c>
      <c r="BO31" s="43">
        <f t="shared" si="19"/>
        <v>0</v>
      </c>
      <c r="BP31" s="43">
        <f t="shared" ref="BP31:CU31" si="20">BP29*BP30</f>
        <v>0</v>
      </c>
      <c r="BQ31" s="43">
        <f t="shared" si="20"/>
        <v>0</v>
      </c>
      <c r="BR31" s="43">
        <f t="shared" si="20"/>
        <v>0</v>
      </c>
      <c r="BS31" s="43">
        <f t="shared" si="20"/>
        <v>0</v>
      </c>
      <c r="BT31" s="43">
        <f t="shared" si="20"/>
        <v>0</v>
      </c>
      <c r="BU31" s="43">
        <f t="shared" si="20"/>
        <v>0</v>
      </c>
      <c r="BV31" s="43">
        <f t="shared" si="20"/>
        <v>0</v>
      </c>
      <c r="BW31" s="43">
        <f t="shared" si="20"/>
        <v>0</v>
      </c>
      <c r="BX31" s="43">
        <f t="shared" si="20"/>
        <v>0</v>
      </c>
      <c r="BY31" s="43">
        <f t="shared" si="20"/>
        <v>0</v>
      </c>
      <c r="BZ31" s="43">
        <f t="shared" si="20"/>
        <v>0</v>
      </c>
      <c r="CA31" s="43">
        <f t="shared" si="20"/>
        <v>0</v>
      </c>
      <c r="CB31" s="43">
        <f t="shared" si="20"/>
        <v>0</v>
      </c>
      <c r="CC31" s="43">
        <f t="shared" si="20"/>
        <v>0</v>
      </c>
      <c r="CD31" s="43">
        <f t="shared" si="20"/>
        <v>0</v>
      </c>
      <c r="CE31" s="43">
        <f t="shared" si="20"/>
        <v>0</v>
      </c>
      <c r="CF31" s="43">
        <f t="shared" si="20"/>
        <v>0</v>
      </c>
      <c r="CG31" s="43">
        <f t="shared" si="20"/>
        <v>0</v>
      </c>
      <c r="CH31" s="43">
        <f t="shared" si="20"/>
        <v>0</v>
      </c>
      <c r="CI31" s="43">
        <f t="shared" si="20"/>
        <v>0</v>
      </c>
      <c r="CJ31" s="43">
        <f t="shared" si="20"/>
        <v>0</v>
      </c>
      <c r="CK31" s="43">
        <f t="shared" si="20"/>
        <v>0</v>
      </c>
      <c r="CL31" s="43">
        <f t="shared" si="20"/>
        <v>0</v>
      </c>
      <c r="CM31" s="43">
        <f t="shared" si="20"/>
        <v>0</v>
      </c>
      <c r="CN31" s="43">
        <f t="shared" si="20"/>
        <v>0</v>
      </c>
      <c r="CO31" s="43">
        <f t="shared" si="20"/>
        <v>0</v>
      </c>
      <c r="CP31" s="43">
        <f t="shared" si="20"/>
        <v>0</v>
      </c>
      <c r="CQ31" s="43">
        <f t="shared" si="20"/>
        <v>0</v>
      </c>
      <c r="CR31" s="43">
        <f t="shared" si="20"/>
        <v>0</v>
      </c>
      <c r="CS31" s="43">
        <f t="shared" si="20"/>
        <v>0</v>
      </c>
      <c r="CT31" s="43">
        <f t="shared" si="20"/>
        <v>0</v>
      </c>
      <c r="CU31" s="43">
        <f t="shared" si="20"/>
        <v>0</v>
      </c>
      <c r="CV31" s="43">
        <f t="shared" ref="CV31:CY31" si="21">CV29*CV30</f>
        <v>0</v>
      </c>
      <c r="CW31" s="43">
        <f t="shared" si="21"/>
        <v>0</v>
      </c>
      <c r="CX31" s="43">
        <f t="shared" si="21"/>
        <v>0</v>
      </c>
      <c r="CY31" s="43">
        <f t="shared" si="21"/>
        <v>0</v>
      </c>
      <c r="CZ31" s="51" t="s">
        <v>81</v>
      </c>
      <c r="DA31" s="32"/>
      <c r="DB31" s="56"/>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row>
    <row r="32" spans="1:193" s="5" customFormat="1" ht="42.75" customHeight="1" x14ac:dyDescent="0.3">
      <c r="A32" s="23" t="s">
        <v>82</v>
      </c>
      <c r="B32" s="50"/>
      <c r="C32" s="233"/>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133" t="s">
        <v>78</v>
      </c>
      <c r="DA32" s="32" t="s">
        <v>79</v>
      </c>
      <c r="DB32" s="56"/>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row>
    <row r="33" spans="1:193" s="5" customFormat="1" ht="42.75" customHeight="1" x14ac:dyDescent="0.3">
      <c r="A33" s="39" t="s">
        <v>83</v>
      </c>
      <c r="B33" s="50"/>
      <c r="C33" s="44">
        <f>(B28-C29)*C32</f>
        <v>0</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133"/>
      <c r="DA33" s="32"/>
      <c r="DB33" s="56"/>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row>
    <row r="34" spans="1:193" s="5" customFormat="1" ht="49.5" customHeight="1" x14ac:dyDescent="0.3">
      <c r="A34" s="23" t="s">
        <v>84</v>
      </c>
      <c r="B34" s="50"/>
      <c r="C34" s="55"/>
      <c r="D34" s="237">
        <f>$C$34</f>
        <v>0</v>
      </c>
      <c r="E34" s="237">
        <f t="shared" ref="E34:BP34" si="22">$C$34</f>
        <v>0</v>
      </c>
      <c r="F34" s="237">
        <f t="shared" si="22"/>
        <v>0</v>
      </c>
      <c r="G34" s="237">
        <f t="shared" si="22"/>
        <v>0</v>
      </c>
      <c r="H34" s="237">
        <f t="shared" si="22"/>
        <v>0</v>
      </c>
      <c r="I34" s="237">
        <f t="shared" si="22"/>
        <v>0</v>
      </c>
      <c r="J34" s="237">
        <f t="shared" si="22"/>
        <v>0</v>
      </c>
      <c r="K34" s="237">
        <f t="shared" si="22"/>
        <v>0</v>
      </c>
      <c r="L34" s="237">
        <f t="shared" si="22"/>
        <v>0</v>
      </c>
      <c r="M34" s="237">
        <f t="shared" si="22"/>
        <v>0</v>
      </c>
      <c r="N34" s="237">
        <f t="shared" si="22"/>
        <v>0</v>
      </c>
      <c r="O34" s="237">
        <f t="shared" si="22"/>
        <v>0</v>
      </c>
      <c r="P34" s="237">
        <f t="shared" si="22"/>
        <v>0</v>
      </c>
      <c r="Q34" s="237">
        <f t="shared" si="22"/>
        <v>0</v>
      </c>
      <c r="R34" s="237">
        <f t="shared" si="22"/>
        <v>0</v>
      </c>
      <c r="S34" s="237">
        <f t="shared" si="22"/>
        <v>0</v>
      </c>
      <c r="T34" s="237">
        <f t="shared" si="22"/>
        <v>0</v>
      </c>
      <c r="U34" s="237">
        <f t="shared" si="22"/>
        <v>0</v>
      </c>
      <c r="V34" s="237">
        <f t="shared" si="22"/>
        <v>0</v>
      </c>
      <c r="W34" s="237">
        <f t="shared" si="22"/>
        <v>0</v>
      </c>
      <c r="X34" s="237">
        <f t="shared" si="22"/>
        <v>0</v>
      </c>
      <c r="Y34" s="237">
        <f t="shared" si="22"/>
        <v>0</v>
      </c>
      <c r="Z34" s="237">
        <f t="shared" si="22"/>
        <v>0</v>
      </c>
      <c r="AA34" s="237">
        <f t="shared" si="22"/>
        <v>0</v>
      </c>
      <c r="AB34" s="237">
        <f t="shared" si="22"/>
        <v>0</v>
      </c>
      <c r="AC34" s="237">
        <f t="shared" si="22"/>
        <v>0</v>
      </c>
      <c r="AD34" s="237">
        <f t="shared" si="22"/>
        <v>0</v>
      </c>
      <c r="AE34" s="237">
        <f t="shared" si="22"/>
        <v>0</v>
      </c>
      <c r="AF34" s="237">
        <f t="shared" si="22"/>
        <v>0</v>
      </c>
      <c r="AG34" s="237">
        <f t="shared" si="22"/>
        <v>0</v>
      </c>
      <c r="AH34" s="237">
        <f t="shared" si="22"/>
        <v>0</v>
      </c>
      <c r="AI34" s="237">
        <f t="shared" si="22"/>
        <v>0</v>
      </c>
      <c r="AJ34" s="237">
        <f t="shared" si="22"/>
        <v>0</v>
      </c>
      <c r="AK34" s="237">
        <f t="shared" si="22"/>
        <v>0</v>
      </c>
      <c r="AL34" s="237">
        <f t="shared" si="22"/>
        <v>0</v>
      </c>
      <c r="AM34" s="237">
        <f t="shared" si="22"/>
        <v>0</v>
      </c>
      <c r="AN34" s="237">
        <f t="shared" si="22"/>
        <v>0</v>
      </c>
      <c r="AO34" s="237">
        <f t="shared" si="22"/>
        <v>0</v>
      </c>
      <c r="AP34" s="237">
        <f t="shared" si="22"/>
        <v>0</v>
      </c>
      <c r="AQ34" s="237">
        <f t="shared" si="22"/>
        <v>0</v>
      </c>
      <c r="AR34" s="237">
        <f t="shared" si="22"/>
        <v>0</v>
      </c>
      <c r="AS34" s="237">
        <f t="shared" si="22"/>
        <v>0</v>
      </c>
      <c r="AT34" s="237">
        <f t="shared" si="22"/>
        <v>0</v>
      </c>
      <c r="AU34" s="237">
        <f t="shared" si="22"/>
        <v>0</v>
      </c>
      <c r="AV34" s="237">
        <f t="shared" si="22"/>
        <v>0</v>
      </c>
      <c r="AW34" s="237">
        <f t="shared" si="22"/>
        <v>0</v>
      </c>
      <c r="AX34" s="237">
        <f t="shared" si="22"/>
        <v>0</v>
      </c>
      <c r="AY34" s="237">
        <f t="shared" si="22"/>
        <v>0</v>
      </c>
      <c r="AZ34" s="237">
        <f t="shared" si="22"/>
        <v>0</v>
      </c>
      <c r="BA34" s="237">
        <f t="shared" si="22"/>
        <v>0</v>
      </c>
      <c r="BB34" s="237">
        <f t="shared" si="22"/>
        <v>0</v>
      </c>
      <c r="BC34" s="237">
        <f t="shared" si="22"/>
        <v>0</v>
      </c>
      <c r="BD34" s="237">
        <f t="shared" si="22"/>
        <v>0</v>
      </c>
      <c r="BE34" s="237">
        <f t="shared" si="22"/>
        <v>0</v>
      </c>
      <c r="BF34" s="237">
        <f t="shared" si="22"/>
        <v>0</v>
      </c>
      <c r="BG34" s="237">
        <f t="shared" si="22"/>
        <v>0</v>
      </c>
      <c r="BH34" s="237">
        <f t="shared" si="22"/>
        <v>0</v>
      </c>
      <c r="BI34" s="237">
        <f t="shared" si="22"/>
        <v>0</v>
      </c>
      <c r="BJ34" s="237">
        <f t="shared" si="22"/>
        <v>0</v>
      </c>
      <c r="BK34" s="237">
        <f t="shared" si="22"/>
        <v>0</v>
      </c>
      <c r="BL34" s="237">
        <f t="shared" si="22"/>
        <v>0</v>
      </c>
      <c r="BM34" s="237">
        <f t="shared" si="22"/>
        <v>0</v>
      </c>
      <c r="BN34" s="237">
        <f t="shared" si="22"/>
        <v>0</v>
      </c>
      <c r="BO34" s="237">
        <f t="shared" si="22"/>
        <v>0</v>
      </c>
      <c r="BP34" s="237">
        <f t="shared" si="22"/>
        <v>0</v>
      </c>
      <c r="BQ34" s="237">
        <f t="shared" ref="BQ34:CY34" si="23">$C$34</f>
        <v>0</v>
      </c>
      <c r="BR34" s="237">
        <f t="shared" si="23"/>
        <v>0</v>
      </c>
      <c r="BS34" s="237">
        <f t="shared" si="23"/>
        <v>0</v>
      </c>
      <c r="BT34" s="237">
        <f t="shared" si="23"/>
        <v>0</v>
      </c>
      <c r="BU34" s="237">
        <f t="shared" si="23"/>
        <v>0</v>
      </c>
      <c r="BV34" s="237">
        <f t="shared" si="23"/>
        <v>0</v>
      </c>
      <c r="BW34" s="237">
        <f t="shared" si="23"/>
        <v>0</v>
      </c>
      <c r="BX34" s="237">
        <f t="shared" si="23"/>
        <v>0</v>
      </c>
      <c r="BY34" s="237">
        <f t="shared" si="23"/>
        <v>0</v>
      </c>
      <c r="BZ34" s="237">
        <f t="shared" si="23"/>
        <v>0</v>
      </c>
      <c r="CA34" s="237">
        <f t="shared" si="23"/>
        <v>0</v>
      </c>
      <c r="CB34" s="237">
        <f t="shared" si="23"/>
        <v>0</v>
      </c>
      <c r="CC34" s="237">
        <f t="shared" si="23"/>
        <v>0</v>
      </c>
      <c r="CD34" s="237">
        <f t="shared" si="23"/>
        <v>0</v>
      </c>
      <c r="CE34" s="237">
        <f t="shared" si="23"/>
        <v>0</v>
      </c>
      <c r="CF34" s="237">
        <f t="shared" si="23"/>
        <v>0</v>
      </c>
      <c r="CG34" s="237">
        <f t="shared" si="23"/>
        <v>0</v>
      </c>
      <c r="CH34" s="237">
        <f t="shared" si="23"/>
        <v>0</v>
      </c>
      <c r="CI34" s="237">
        <f t="shared" si="23"/>
        <v>0</v>
      </c>
      <c r="CJ34" s="237">
        <f t="shared" si="23"/>
        <v>0</v>
      </c>
      <c r="CK34" s="237">
        <f t="shared" si="23"/>
        <v>0</v>
      </c>
      <c r="CL34" s="237">
        <f t="shared" si="23"/>
        <v>0</v>
      </c>
      <c r="CM34" s="237">
        <f t="shared" si="23"/>
        <v>0</v>
      </c>
      <c r="CN34" s="237">
        <f t="shared" si="23"/>
        <v>0</v>
      </c>
      <c r="CO34" s="237">
        <f t="shared" si="23"/>
        <v>0</v>
      </c>
      <c r="CP34" s="237">
        <f t="shared" si="23"/>
        <v>0</v>
      </c>
      <c r="CQ34" s="237">
        <f t="shared" si="23"/>
        <v>0</v>
      </c>
      <c r="CR34" s="237">
        <f t="shared" si="23"/>
        <v>0</v>
      </c>
      <c r="CS34" s="237">
        <f t="shared" si="23"/>
        <v>0</v>
      </c>
      <c r="CT34" s="237">
        <f t="shared" si="23"/>
        <v>0</v>
      </c>
      <c r="CU34" s="237">
        <f t="shared" si="23"/>
        <v>0</v>
      </c>
      <c r="CV34" s="237">
        <f t="shared" si="23"/>
        <v>0</v>
      </c>
      <c r="CW34" s="237">
        <f t="shared" si="23"/>
        <v>0</v>
      </c>
      <c r="CX34" s="237">
        <f t="shared" si="23"/>
        <v>0</v>
      </c>
      <c r="CY34" s="237">
        <f t="shared" si="23"/>
        <v>0</v>
      </c>
      <c r="CZ34" s="82" t="s">
        <v>85</v>
      </c>
      <c r="DA34" s="32" t="s">
        <v>86</v>
      </c>
      <c r="DB34" s="9"/>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row>
    <row r="35" spans="1:193" s="5" customFormat="1" ht="38.25" customHeight="1" x14ac:dyDescent="0.45">
      <c r="A35" s="39" t="s">
        <v>87</v>
      </c>
      <c r="B35" s="57"/>
      <c r="C35" s="58">
        <f t="shared" ref="C35:AH35" si="24">C34*C19</f>
        <v>0</v>
      </c>
      <c r="D35" s="58">
        <f t="shared" si="24"/>
        <v>0</v>
      </c>
      <c r="E35" s="58">
        <f t="shared" si="24"/>
        <v>0</v>
      </c>
      <c r="F35" s="58">
        <f t="shared" si="24"/>
        <v>0</v>
      </c>
      <c r="G35" s="58">
        <f t="shared" si="24"/>
        <v>0</v>
      </c>
      <c r="H35" s="58">
        <f t="shared" si="24"/>
        <v>0</v>
      </c>
      <c r="I35" s="58">
        <f t="shared" si="24"/>
        <v>0</v>
      </c>
      <c r="J35" s="58">
        <f t="shared" si="24"/>
        <v>0</v>
      </c>
      <c r="K35" s="58">
        <f t="shared" si="24"/>
        <v>0</v>
      </c>
      <c r="L35" s="58">
        <f t="shared" si="24"/>
        <v>0</v>
      </c>
      <c r="M35" s="58">
        <f t="shared" si="24"/>
        <v>0</v>
      </c>
      <c r="N35" s="58">
        <f t="shared" si="24"/>
        <v>0</v>
      </c>
      <c r="O35" s="58">
        <f t="shared" si="24"/>
        <v>0</v>
      </c>
      <c r="P35" s="58">
        <f t="shared" si="24"/>
        <v>0</v>
      </c>
      <c r="Q35" s="58">
        <f t="shared" si="24"/>
        <v>0</v>
      </c>
      <c r="R35" s="58">
        <f t="shared" si="24"/>
        <v>0</v>
      </c>
      <c r="S35" s="58">
        <f t="shared" si="24"/>
        <v>0</v>
      </c>
      <c r="T35" s="58">
        <f t="shared" si="24"/>
        <v>0</v>
      </c>
      <c r="U35" s="58">
        <f t="shared" si="24"/>
        <v>0</v>
      </c>
      <c r="V35" s="58">
        <f t="shared" si="24"/>
        <v>0</v>
      </c>
      <c r="W35" s="58">
        <f t="shared" si="24"/>
        <v>0</v>
      </c>
      <c r="X35" s="58">
        <f t="shared" si="24"/>
        <v>0</v>
      </c>
      <c r="Y35" s="58">
        <f t="shared" si="24"/>
        <v>0</v>
      </c>
      <c r="Z35" s="58">
        <f t="shared" si="24"/>
        <v>0</v>
      </c>
      <c r="AA35" s="58">
        <f t="shared" si="24"/>
        <v>0</v>
      </c>
      <c r="AB35" s="58">
        <f t="shared" si="24"/>
        <v>0</v>
      </c>
      <c r="AC35" s="58">
        <f t="shared" si="24"/>
        <v>0</v>
      </c>
      <c r="AD35" s="58">
        <f t="shared" si="24"/>
        <v>0</v>
      </c>
      <c r="AE35" s="58">
        <f t="shared" si="24"/>
        <v>0</v>
      </c>
      <c r="AF35" s="58">
        <f t="shared" si="24"/>
        <v>0</v>
      </c>
      <c r="AG35" s="58">
        <f t="shared" si="24"/>
        <v>0</v>
      </c>
      <c r="AH35" s="58">
        <f t="shared" si="24"/>
        <v>0</v>
      </c>
      <c r="AI35" s="58">
        <f t="shared" ref="AI35:BN35" si="25">AI34*AI19</f>
        <v>0</v>
      </c>
      <c r="AJ35" s="58">
        <f t="shared" si="25"/>
        <v>0</v>
      </c>
      <c r="AK35" s="58">
        <f t="shared" si="25"/>
        <v>0</v>
      </c>
      <c r="AL35" s="58">
        <f t="shared" si="25"/>
        <v>0</v>
      </c>
      <c r="AM35" s="58">
        <f t="shared" si="25"/>
        <v>0</v>
      </c>
      <c r="AN35" s="58">
        <f t="shared" si="25"/>
        <v>0</v>
      </c>
      <c r="AO35" s="58">
        <f t="shared" si="25"/>
        <v>0</v>
      </c>
      <c r="AP35" s="58">
        <f t="shared" si="25"/>
        <v>0</v>
      </c>
      <c r="AQ35" s="58">
        <f t="shared" si="25"/>
        <v>0</v>
      </c>
      <c r="AR35" s="58">
        <f t="shared" si="25"/>
        <v>0</v>
      </c>
      <c r="AS35" s="58">
        <f t="shared" si="25"/>
        <v>0</v>
      </c>
      <c r="AT35" s="58">
        <f t="shared" si="25"/>
        <v>0</v>
      </c>
      <c r="AU35" s="58">
        <f t="shared" si="25"/>
        <v>0</v>
      </c>
      <c r="AV35" s="58">
        <f t="shared" si="25"/>
        <v>0</v>
      </c>
      <c r="AW35" s="58">
        <f t="shared" si="25"/>
        <v>0</v>
      </c>
      <c r="AX35" s="58">
        <f t="shared" si="25"/>
        <v>0</v>
      </c>
      <c r="AY35" s="58">
        <f t="shared" si="25"/>
        <v>0</v>
      </c>
      <c r="AZ35" s="58">
        <f t="shared" si="25"/>
        <v>0</v>
      </c>
      <c r="BA35" s="58">
        <f t="shared" si="25"/>
        <v>0</v>
      </c>
      <c r="BB35" s="58">
        <f t="shared" si="25"/>
        <v>0</v>
      </c>
      <c r="BC35" s="58">
        <f t="shared" si="25"/>
        <v>0</v>
      </c>
      <c r="BD35" s="58">
        <f t="shared" si="25"/>
        <v>0</v>
      </c>
      <c r="BE35" s="58">
        <f t="shared" si="25"/>
        <v>0</v>
      </c>
      <c r="BF35" s="58">
        <f t="shared" si="25"/>
        <v>0</v>
      </c>
      <c r="BG35" s="58">
        <f t="shared" si="25"/>
        <v>0</v>
      </c>
      <c r="BH35" s="58">
        <f t="shared" si="25"/>
        <v>0</v>
      </c>
      <c r="BI35" s="58">
        <f t="shared" si="25"/>
        <v>0</v>
      </c>
      <c r="BJ35" s="58">
        <f t="shared" si="25"/>
        <v>0</v>
      </c>
      <c r="BK35" s="58">
        <f t="shared" si="25"/>
        <v>0</v>
      </c>
      <c r="BL35" s="58">
        <f t="shared" si="25"/>
        <v>0</v>
      </c>
      <c r="BM35" s="58">
        <f t="shared" si="25"/>
        <v>0</v>
      </c>
      <c r="BN35" s="58">
        <f t="shared" si="25"/>
        <v>0</v>
      </c>
      <c r="BO35" s="58">
        <f t="shared" ref="BO35:CT35" si="26">BO34*BO19</f>
        <v>0</v>
      </c>
      <c r="BP35" s="58">
        <f t="shared" si="26"/>
        <v>0</v>
      </c>
      <c r="BQ35" s="58">
        <f t="shared" si="26"/>
        <v>0</v>
      </c>
      <c r="BR35" s="58">
        <f t="shared" si="26"/>
        <v>0</v>
      </c>
      <c r="BS35" s="58">
        <f t="shared" si="26"/>
        <v>0</v>
      </c>
      <c r="BT35" s="58">
        <f t="shared" si="26"/>
        <v>0</v>
      </c>
      <c r="BU35" s="58">
        <f t="shared" si="26"/>
        <v>0</v>
      </c>
      <c r="BV35" s="58">
        <f t="shared" si="26"/>
        <v>0</v>
      </c>
      <c r="BW35" s="58">
        <f t="shared" si="26"/>
        <v>0</v>
      </c>
      <c r="BX35" s="58">
        <f t="shared" si="26"/>
        <v>0</v>
      </c>
      <c r="BY35" s="58">
        <f t="shared" si="26"/>
        <v>0</v>
      </c>
      <c r="BZ35" s="58">
        <f t="shared" si="26"/>
        <v>0</v>
      </c>
      <c r="CA35" s="58">
        <f t="shared" si="26"/>
        <v>0</v>
      </c>
      <c r="CB35" s="58">
        <f t="shared" si="26"/>
        <v>0</v>
      </c>
      <c r="CC35" s="58">
        <f t="shared" si="26"/>
        <v>0</v>
      </c>
      <c r="CD35" s="58">
        <f t="shared" si="26"/>
        <v>0</v>
      </c>
      <c r="CE35" s="58">
        <f t="shared" si="26"/>
        <v>0</v>
      </c>
      <c r="CF35" s="58">
        <f t="shared" si="26"/>
        <v>0</v>
      </c>
      <c r="CG35" s="58">
        <f t="shared" si="26"/>
        <v>0</v>
      </c>
      <c r="CH35" s="58">
        <f t="shared" si="26"/>
        <v>0</v>
      </c>
      <c r="CI35" s="58">
        <f t="shared" si="26"/>
        <v>0</v>
      </c>
      <c r="CJ35" s="58">
        <f t="shared" si="26"/>
        <v>0</v>
      </c>
      <c r="CK35" s="58">
        <f t="shared" si="26"/>
        <v>0</v>
      </c>
      <c r="CL35" s="58">
        <f t="shared" si="26"/>
        <v>0</v>
      </c>
      <c r="CM35" s="58">
        <f t="shared" si="26"/>
        <v>0</v>
      </c>
      <c r="CN35" s="58">
        <f t="shared" si="26"/>
        <v>0</v>
      </c>
      <c r="CO35" s="58">
        <f t="shared" si="26"/>
        <v>0</v>
      </c>
      <c r="CP35" s="58">
        <f t="shared" si="26"/>
        <v>0</v>
      </c>
      <c r="CQ35" s="58">
        <f t="shared" si="26"/>
        <v>0</v>
      </c>
      <c r="CR35" s="58">
        <f t="shared" si="26"/>
        <v>0</v>
      </c>
      <c r="CS35" s="58">
        <f t="shared" si="26"/>
        <v>0</v>
      </c>
      <c r="CT35" s="58">
        <f t="shared" si="26"/>
        <v>0</v>
      </c>
      <c r="CU35" s="58">
        <f t="shared" ref="CU35:CY35" si="27">CU34*CU19</f>
        <v>0</v>
      </c>
      <c r="CV35" s="58">
        <f t="shared" si="27"/>
        <v>0</v>
      </c>
      <c r="CW35" s="58">
        <f t="shared" si="27"/>
        <v>0</v>
      </c>
      <c r="CX35" s="58">
        <f t="shared" si="27"/>
        <v>0</v>
      </c>
      <c r="CY35" s="58">
        <f t="shared" si="27"/>
        <v>0</v>
      </c>
      <c r="CZ35" s="132" t="s">
        <v>88</v>
      </c>
      <c r="DA35" s="32">
        <v>5.3</v>
      </c>
      <c r="DB35" s="56" t="s">
        <v>89</v>
      </c>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row>
    <row r="36" spans="1:193" s="5" customFormat="1" ht="33.75" customHeight="1" x14ac:dyDescent="0.45">
      <c r="A36" s="59" t="s">
        <v>90</v>
      </c>
      <c r="B36" s="57"/>
      <c r="C36" s="58">
        <f>-(C27+C31+C33+C35)</f>
        <v>0</v>
      </c>
      <c r="D36" s="58">
        <f t="shared" ref="D36:AI36" si="28">-(D27+D31+D35)</f>
        <v>0</v>
      </c>
      <c r="E36" s="58">
        <f t="shared" si="28"/>
        <v>0</v>
      </c>
      <c r="F36" s="58">
        <f t="shared" si="28"/>
        <v>0</v>
      </c>
      <c r="G36" s="58">
        <f t="shared" si="28"/>
        <v>0</v>
      </c>
      <c r="H36" s="58">
        <f t="shared" si="28"/>
        <v>0</v>
      </c>
      <c r="I36" s="58">
        <f t="shared" si="28"/>
        <v>0</v>
      </c>
      <c r="J36" s="58">
        <f t="shared" si="28"/>
        <v>0</v>
      </c>
      <c r="K36" s="58">
        <f t="shared" si="28"/>
        <v>0</v>
      </c>
      <c r="L36" s="58">
        <f t="shared" si="28"/>
        <v>0</v>
      </c>
      <c r="M36" s="58">
        <f t="shared" si="28"/>
        <v>0</v>
      </c>
      <c r="N36" s="58">
        <f t="shared" si="28"/>
        <v>0</v>
      </c>
      <c r="O36" s="58">
        <f t="shared" si="28"/>
        <v>0</v>
      </c>
      <c r="P36" s="58">
        <f t="shared" si="28"/>
        <v>0</v>
      </c>
      <c r="Q36" s="58">
        <f t="shared" si="28"/>
        <v>0</v>
      </c>
      <c r="R36" s="58">
        <f t="shared" si="28"/>
        <v>0</v>
      </c>
      <c r="S36" s="58">
        <f t="shared" si="28"/>
        <v>0</v>
      </c>
      <c r="T36" s="58">
        <f t="shared" si="28"/>
        <v>0</v>
      </c>
      <c r="U36" s="58">
        <f t="shared" si="28"/>
        <v>0</v>
      </c>
      <c r="V36" s="58">
        <f t="shared" si="28"/>
        <v>0</v>
      </c>
      <c r="W36" s="58">
        <f t="shared" si="28"/>
        <v>0</v>
      </c>
      <c r="X36" s="58">
        <f t="shared" si="28"/>
        <v>0</v>
      </c>
      <c r="Y36" s="58">
        <f t="shared" si="28"/>
        <v>0</v>
      </c>
      <c r="Z36" s="58">
        <f t="shared" si="28"/>
        <v>0</v>
      </c>
      <c r="AA36" s="58">
        <f t="shared" si="28"/>
        <v>0</v>
      </c>
      <c r="AB36" s="58">
        <f t="shared" si="28"/>
        <v>0</v>
      </c>
      <c r="AC36" s="58">
        <f t="shared" si="28"/>
        <v>0</v>
      </c>
      <c r="AD36" s="58">
        <f t="shared" si="28"/>
        <v>0</v>
      </c>
      <c r="AE36" s="58">
        <f t="shared" si="28"/>
        <v>0</v>
      </c>
      <c r="AF36" s="58">
        <f t="shared" si="28"/>
        <v>0</v>
      </c>
      <c r="AG36" s="58">
        <f t="shared" si="28"/>
        <v>0</v>
      </c>
      <c r="AH36" s="58">
        <f t="shared" si="28"/>
        <v>0</v>
      </c>
      <c r="AI36" s="58">
        <f t="shared" si="28"/>
        <v>0</v>
      </c>
      <c r="AJ36" s="58">
        <f t="shared" ref="AJ36:BO36" si="29">-(AJ27+AJ31+AJ35)</f>
        <v>0</v>
      </c>
      <c r="AK36" s="58">
        <f t="shared" si="29"/>
        <v>0</v>
      </c>
      <c r="AL36" s="58">
        <f t="shared" si="29"/>
        <v>0</v>
      </c>
      <c r="AM36" s="58">
        <f t="shared" si="29"/>
        <v>0</v>
      </c>
      <c r="AN36" s="58">
        <f t="shared" si="29"/>
        <v>0</v>
      </c>
      <c r="AO36" s="58">
        <f t="shared" si="29"/>
        <v>0</v>
      </c>
      <c r="AP36" s="58">
        <f t="shared" si="29"/>
        <v>0</v>
      </c>
      <c r="AQ36" s="58">
        <f t="shared" si="29"/>
        <v>0</v>
      </c>
      <c r="AR36" s="58">
        <f t="shared" si="29"/>
        <v>0</v>
      </c>
      <c r="AS36" s="58">
        <f t="shared" si="29"/>
        <v>0</v>
      </c>
      <c r="AT36" s="58">
        <f t="shared" si="29"/>
        <v>0</v>
      </c>
      <c r="AU36" s="58">
        <f t="shared" si="29"/>
        <v>0</v>
      </c>
      <c r="AV36" s="58">
        <f t="shared" si="29"/>
        <v>0</v>
      </c>
      <c r="AW36" s="58">
        <f t="shared" si="29"/>
        <v>0</v>
      </c>
      <c r="AX36" s="58">
        <f t="shared" si="29"/>
        <v>0</v>
      </c>
      <c r="AY36" s="58">
        <f t="shared" si="29"/>
        <v>0</v>
      </c>
      <c r="AZ36" s="58">
        <f t="shared" si="29"/>
        <v>0</v>
      </c>
      <c r="BA36" s="58">
        <f t="shared" si="29"/>
        <v>0</v>
      </c>
      <c r="BB36" s="58">
        <f t="shared" si="29"/>
        <v>0</v>
      </c>
      <c r="BC36" s="58">
        <f t="shared" si="29"/>
        <v>0</v>
      </c>
      <c r="BD36" s="58">
        <f t="shared" si="29"/>
        <v>0</v>
      </c>
      <c r="BE36" s="58">
        <f t="shared" si="29"/>
        <v>0</v>
      </c>
      <c r="BF36" s="58">
        <f t="shared" si="29"/>
        <v>0</v>
      </c>
      <c r="BG36" s="58">
        <f t="shared" si="29"/>
        <v>0</v>
      </c>
      <c r="BH36" s="58">
        <f t="shared" si="29"/>
        <v>0</v>
      </c>
      <c r="BI36" s="58">
        <f t="shared" si="29"/>
        <v>0</v>
      </c>
      <c r="BJ36" s="58">
        <f t="shared" si="29"/>
        <v>0</v>
      </c>
      <c r="BK36" s="58">
        <f t="shared" si="29"/>
        <v>0</v>
      </c>
      <c r="BL36" s="58">
        <f t="shared" si="29"/>
        <v>0</v>
      </c>
      <c r="BM36" s="58">
        <f t="shared" si="29"/>
        <v>0</v>
      </c>
      <c r="BN36" s="58">
        <f t="shared" si="29"/>
        <v>0</v>
      </c>
      <c r="BO36" s="58">
        <f t="shared" si="29"/>
        <v>0</v>
      </c>
      <c r="BP36" s="58">
        <f t="shared" ref="BP36:CU36" si="30">-(BP27+BP31+BP35)</f>
        <v>0</v>
      </c>
      <c r="BQ36" s="58">
        <f t="shared" si="30"/>
        <v>0</v>
      </c>
      <c r="BR36" s="58">
        <f t="shared" si="30"/>
        <v>0</v>
      </c>
      <c r="BS36" s="58">
        <f t="shared" si="30"/>
        <v>0</v>
      </c>
      <c r="BT36" s="58">
        <f t="shared" si="30"/>
        <v>0</v>
      </c>
      <c r="BU36" s="58">
        <f t="shared" si="30"/>
        <v>0</v>
      </c>
      <c r="BV36" s="58">
        <f t="shared" si="30"/>
        <v>0</v>
      </c>
      <c r="BW36" s="58">
        <f t="shared" si="30"/>
        <v>0</v>
      </c>
      <c r="BX36" s="58">
        <f t="shared" si="30"/>
        <v>0</v>
      </c>
      <c r="BY36" s="58">
        <f t="shared" si="30"/>
        <v>0</v>
      </c>
      <c r="BZ36" s="58">
        <f t="shared" si="30"/>
        <v>0</v>
      </c>
      <c r="CA36" s="58">
        <f t="shared" si="30"/>
        <v>0</v>
      </c>
      <c r="CB36" s="58">
        <f t="shared" si="30"/>
        <v>0</v>
      </c>
      <c r="CC36" s="58">
        <f t="shared" si="30"/>
        <v>0</v>
      </c>
      <c r="CD36" s="58">
        <f t="shared" si="30"/>
        <v>0</v>
      </c>
      <c r="CE36" s="58">
        <f t="shared" si="30"/>
        <v>0</v>
      </c>
      <c r="CF36" s="58">
        <f t="shared" si="30"/>
        <v>0</v>
      </c>
      <c r="CG36" s="58">
        <f t="shared" si="30"/>
        <v>0</v>
      </c>
      <c r="CH36" s="58">
        <f t="shared" si="30"/>
        <v>0</v>
      </c>
      <c r="CI36" s="58">
        <f t="shared" si="30"/>
        <v>0</v>
      </c>
      <c r="CJ36" s="58">
        <f t="shared" si="30"/>
        <v>0</v>
      </c>
      <c r="CK36" s="58">
        <f t="shared" si="30"/>
        <v>0</v>
      </c>
      <c r="CL36" s="58">
        <f t="shared" si="30"/>
        <v>0</v>
      </c>
      <c r="CM36" s="58">
        <f t="shared" si="30"/>
        <v>0</v>
      </c>
      <c r="CN36" s="58">
        <f t="shared" si="30"/>
        <v>0</v>
      </c>
      <c r="CO36" s="58">
        <f t="shared" si="30"/>
        <v>0</v>
      </c>
      <c r="CP36" s="58">
        <f t="shared" si="30"/>
        <v>0</v>
      </c>
      <c r="CQ36" s="58">
        <f t="shared" si="30"/>
        <v>0</v>
      </c>
      <c r="CR36" s="58">
        <f t="shared" si="30"/>
        <v>0</v>
      </c>
      <c r="CS36" s="58">
        <f t="shared" si="30"/>
        <v>0</v>
      </c>
      <c r="CT36" s="58">
        <f t="shared" si="30"/>
        <v>0</v>
      </c>
      <c r="CU36" s="58">
        <f t="shared" si="30"/>
        <v>0</v>
      </c>
      <c r="CV36" s="58">
        <f t="shared" ref="CV36:CY36" si="31">-(CV27+CV31+CV35)</f>
        <v>0</v>
      </c>
      <c r="CW36" s="58">
        <f t="shared" si="31"/>
        <v>0</v>
      </c>
      <c r="CX36" s="58">
        <f t="shared" si="31"/>
        <v>0</v>
      </c>
      <c r="CY36" s="58">
        <f t="shared" si="31"/>
        <v>0</v>
      </c>
      <c r="CZ36" s="67" t="s">
        <v>91</v>
      </c>
      <c r="DA36" s="32">
        <v>5.0999999999999996</v>
      </c>
      <c r="DB36" s="56" t="s">
        <v>92</v>
      </c>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row>
    <row r="37" spans="1:193" s="64" customFormat="1" ht="30.75" customHeight="1" x14ac:dyDescent="0.35">
      <c r="A37" s="205" t="s">
        <v>93</v>
      </c>
      <c r="B37" s="206"/>
      <c r="C37" s="206"/>
      <c r="D37" s="206"/>
      <c r="E37" s="206"/>
      <c r="F37" s="206"/>
      <c r="G37" s="206"/>
      <c r="H37" s="206"/>
      <c r="I37" s="206"/>
      <c r="J37" s="206"/>
      <c r="K37" s="206"/>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1"/>
      <c r="DB37" s="62"/>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row>
    <row r="38" spans="1:193" s="64" customFormat="1" ht="34.5" customHeight="1" x14ac:dyDescent="0.35">
      <c r="A38" s="39" t="s">
        <v>94</v>
      </c>
      <c r="B38" s="65"/>
      <c r="C38" s="58">
        <f t="shared" ref="C38:AH38" si="32">C19+C36</f>
        <v>0</v>
      </c>
      <c r="D38" s="58">
        <f t="shared" si="32"/>
        <v>0</v>
      </c>
      <c r="E38" s="58">
        <f>E19+E36</f>
        <v>0</v>
      </c>
      <c r="F38" s="58">
        <f t="shared" si="32"/>
        <v>0</v>
      </c>
      <c r="G38" s="58">
        <f t="shared" si="32"/>
        <v>0</v>
      </c>
      <c r="H38" s="58">
        <f t="shared" si="32"/>
        <v>0</v>
      </c>
      <c r="I38" s="58">
        <f t="shared" si="32"/>
        <v>0</v>
      </c>
      <c r="J38" s="58">
        <f t="shared" si="32"/>
        <v>0</v>
      </c>
      <c r="K38" s="58">
        <f t="shared" si="32"/>
        <v>0</v>
      </c>
      <c r="L38" s="58">
        <f t="shared" si="32"/>
        <v>0</v>
      </c>
      <c r="M38" s="58">
        <f t="shared" si="32"/>
        <v>0</v>
      </c>
      <c r="N38" s="58">
        <f t="shared" si="32"/>
        <v>0</v>
      </c>
      <c r="O38" s="58">
        <f t="shared" si="32"/>
        <v>0</v>
      </c>
      <c r="P38" s="58">
        <f t="shared" si="32"/>
        <v>0</v>
      </c>
      <c r="Q38" s="58">
        <f t="shared" si="32"/>
        <v>0</v>
      </c>
      <c r="R38" s="58">
        <f t="shared" si="32"/>
        <v>0</v>
      </c>
      <c r="S38" s="58">
        <f t="shared" si="32"/>
        <v>0</v>
      </c>
      <c r="T38" s="58">
        <f t="shared" si="32"/>
        <v>0</v>
      </c>
      <c r="U38" s="58">
        <f t="shared" si="32"/>
        <v>0</v>
      </c>
      <c r="V38" s="58">
        <f t="shared" si="32"/>
        <v>0</v>
      </c>
      <c r="W38" s="58">
        <f t="shared" si="32"/>
        <v>0</v>
      </c>
      <c r="X38" s="58">
        <f t="shared" si="32"/>
        <v>0</v>
      </c>
      <c r="Y38" s="58">
        <f t="shared" si="32"/>
        <v>0</v>
      </c>
      <c r="Z38" s="58">
        <f t="shared" si="32"/>
        <v>0</v>
      </c>
      <c r="AA38" s="58">
        <f t="shared" si="32"/>
        <v>0</v>
      </c>
      <c r="AB38" s="58">
        <f t="shared" si="32"/>
        <v>0</v>
      </c>
      <c r="AC38" s="58">
        <f t="shared" si="32"/>
        <v>0</v>
      </c>
      <c r="AD38" s="58">
        <f t="shared" si="32"/>
        <v>0</v>
      </c>
      <c r="AE38" s="58">
        <f t="shared" si="32"/>
        <v>0</v>
      </c>
      <c r="AF38" s="58">
        <f t="shared" si="32"/>
        <v>0</v>
      </c>
      <c r="AG38" s="58">
        <f t="shared" si="32"/>
        <v>0</v>
      </c>
      <c r="AH38" s="58">
        <f t="shared" si="32"/>
        <v>0</v>
      </c>
      <c r="AI38" s="58">
        <f t="shared" ref="AI38:BN38" si="33">AI19+AI36</f>
        <v>0</v>
      </c>
      <c r="AJ38" s="58">
        <f t="shared" si="33"/>
        <v>0</v>
      </c>
      <c r="AK38" s="58">
        <f t="shared" si="33"/>
        <v>0</v>
      </c>
      <c r="AL38" s="58">
        <f t="shared" si="33"/>
        <v>0</v>
      </c>
      <c r="AM38" s="58">
        <f t="shared" si="33"/>
        <v>0</v>
      </c>
      <c r="AN38" s="58">
        <f t="shared" si="33"/>
        <v>0</v>
      </c>
      <c r="AO38" s="58">
        <f t="shared" si="33"/>
        <v>0</v>
      </c>
      <c r="AP38" s="58">
        <f t="shared" si="33"/>
        <v>0</v>
      </c>
      <c r="AQ38" s="58">
        <f t="shared" si="33"/>
        <v>0</v>
      </c>
      <c r="AR38" s="58">
        <f t="shared" si="33"/>
        <v>0</v>
      </c>
      <c r="AS38" s="58">
        <f t="shared" si="33"/>
        <v>0</v>
      </c>
      <c r="AT38" s="58">
        <f t="shared" si="33"/>
        <v>0</v>
      </c>
      <c r="AU38" s="58">
        <f t="shared" si="33"/>
        <v>0</v>
      </c>
      <c r="AV38" s="58">
        <f t="shared" si="33"/>
        <v>0</v>
      </c>
      <c r="AW38" s="58">
        <f t="shared" si="33"/>
        <v>0</v>
      </c>
      <c r="AX38" s="58">
        <f t="shared" si="33"/>
        <v>0</v>
      </c>
      <c r="AY38" s="58">
        <f t="shared" si="33"/>
        <v>0</v>
      </c>
      <c r="AZ38" s="58">
        <f t="shared" si="33"/>
        <v>0</v>
      </c>
      <c r="BA38" s="58">
        <f t="shared" si="33"/>
        <v>0</v>
      </c>
      <c r="BB38" s="58">
        <f t="shared" si="33"/>
        <v>0</v>
      </c>
      <c r="BC38" s="58">
        <f t="shared" si="33"/>
        <v>0</v>
      </c>
      <c r="BD38" s="58">
        <f t="shared" si="33"/>
        <v>0</v>
      </c>
      <c r="BE38" s="58">
        <f t="shared" si="33"/>
        <v>0</v>
      </c>
      <c r="BF38" s="58">
        <f t="shared" si="33"/>
        <v>0</v>
      </c>
      <c r="BG38" s="58">
        <f t="shared" si="33"/>
        <v>0</v>
      </c>
      <c r="BH38" s="58">
        <f t="shared" si="33"/>
        <v>0</v>
      </c>
      <c r="BI38" s="58">
        <f t="shared" si="33"/>
        <v>0</v>
      </c>
      <c r="BJ38" s="58">
        <f t="shared" si="33"/>
        <v>0</v>
      </c>
      <c r="BK38" s="58">
        <f t="shared" si="33"/>
        <v>0</v>
      </c>
      <c r="BL38" s="58">
        <f t="shared" si="33"/>
        <v>0</v>
      </c>
      <c r="BM38" s="58">
        <f t="shared" si="33"/>
        <v>0</v>
      </c>
      <c r="BN38" s="58">
        <f t="shared" si="33"/>
        <v>0</v>
      </c>
      <c r="BO38" s="58">
        <f t="shared" ref="BO38:CY38" si="34">BO19+BO36</f>
        <v>0</v>
      </c>
      <c r="BP38" s="58">
        <f t="shared" si="34"/>
        <v>0</v>
      </c>
      <c r="BQ38" s="58">
        <f t="shared" si="34"/>
        <v>0</v>
      </c>
      <c r="BR38" s="58">
        <f t="shared" si="34"/>
        <v>0</v>
      </c>
      <c r="BS38" s="58">
        <f t="shared" si="34"/>
        <v>0</v>
      </c>
      <c r="BT38" s="58">
        <f t="shared" si="34"/>
        <v>0</v>
      </c>
      <c r="BU38" s="58">
        <f t="shared" si="34"/>
        <v>0</v>
      </c>
      <c r="BV38" s="58">
        <f t="shared" si="34"/>
        <v>0</v>
      </c>
      <c r="BW38" s="58">
        <f t="shared" si="34"/>
        <v>0</v>
      </c>
      <c r="BX38" s="58">
        <f t="shared" si="34"/>
        <v>0</v>
      </c>
      <c r="BY38" s="58">
        <f t="shared" si="34"/>
        <v>0</v>
      </c>
      <c r="BZ38" s="58">
        <f t="shared" si="34"/>
        <v>0</v>
      </c>
      <c r="CA38" s="58">
        <f t="shared" si="34"/>
        <v>0</v>
      </c>
      <c r="CB38" s="58">
        <f t="shared" si="34"/>
        <v>0</v>
      </c>
      <c r="CC38" s="58">
        <f t="shared" si="34"/>
        <v>0</v>
      </c>
      <c r="CD38" s="58">
        <f t="shared" si="34"/>
        <v>0</v>
      </c>
      <c r="CE38" s="58">
        <f t="shared" si="34"/>
        <v>0</v>
      </c>
      <c r="CF38" s="58">
        <f t="shared" si="34"/>
        <v>0</v>
      </c>
      <c r="CG38" s="58">
        <f t="shared" si="34"/>
        <v>0</v>
      </c>
      <c r="CH38" s="58">
        <f t="shared" si="34"/>
        <v>0</v>
      </c>
      <c r="CI38" s="58">
        <f t="shared" si="34"/>
        <v>0</v>
      </c>
      <c r="CJ38" s="58">
        <f t="shared" si="34"/>
        <v>0</v>
      </c>
      <c r="CK38" s="58">
        <f t="shared" si="34"/>
        <v>0</v>
      </c>
      <c r="CL38" s="58">
        <f t="shared" si="34"/>
        <v>0</v>
      </c>
      <c r="CM38" s="58">
        <f t="shared" si="34"/>
        <v>0</v>
      </c>
      <c r="CN38" s="58">
        <f t="shared" si="34"/>
        <v>0</v>
      </c>
      <c r="CO38" s="58">
        <f t="shared" si="34"/>
        <v>0</v>
      </c>
      <c r="CP38" s="58">
        <f t="shared" si="34"/>
        <v>0</v>
      </c>
      <c r="CQ38" s="58">
        <f t="shared" si="34"/>
        <v>0</v>
      </c>
      <c r="CR38" s="58">
        <f t="shared" si="34"/>
        <v>0</v>
      </c>
      <c r="CS38" s="58">
        <f t="shared" si="34"/>
        <v>0</v>
      </c>
      <c r="CT38" s="58">
        <f t="shared" si="34"/>
        <v>0</v>
      </c>
      <c r="CU38" s="58">
        <f t="shared" si="34"/>
        <v>0</v>
      </c>
      <c r="CV38" s="58">
        <f t="shared" si="34"/>
        <v>0</v>
      </c>
      <c r="CW38" s="58">
        <f t="shared" si="34"/>
        <v>0</v>
      </c>
      <c r="CX38" s="58">
        <f t="shared" si="34"/>
        <v>0</v>
      </c>
      <c r="CY38" s="58">
        <f t="shared" si="34"/>
        <v>0</v>
      </c>
      <c r="CZ38" s="67" t="s">
        <v>95</v>
      </c>
      <c r="DA38" s="66"/>
      <c r="DB38" s="66"/>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row>
    <row r="39" spans="1:193" s="5" customFormat="1" ht="49.5" customHeight="1" x14ac:dyDescent="0.3">
      <c r="A39" s="39" t="s">
        <v>96</v>
      </c>
      <c r="B39" s="68"/>
      <c r="C39" s="44">
        <f>-(IF(SUM($C$38:C38)&gt;0,(IF(C38&lt;0,C38,0)),0))</f>
        <v>0</v>
      </c>
      <c r="D39" s="44">
        <f>-(IF(SUM($C$38:D38)&gt;0,(IF(D38&lt;=0,(D13-C13),0)),0))</f>
        <v>0</v>
      </c>
      <c r="E39" s="44">
        <f>-(IF(SUM($C$38:E38)&gt;0,(IF(E38&lt;=0,(E13-D13),0)),0))</f>
        <v>0</v>
      </c>
      <c r="F39" s="44">
        <f>-(IF(SUM($C$38:F38)&gt;0,(IF(F38&lt;=0,(F13-E13),0)),0))</f>
        <v>0</v>
      </c>
      <c r="G39" s="44">
        <f>-(IF(SUM($C$38:G38)&gt;0,(IF(G38&lt;=0,(G13-F13),0)),0))</f>
        <v>0</v>
      </c>
      <c r="H39" s="44">
        <f>-(IF(SUM($C$38:H38)&gt;0,(IF(H38&lt;=0,(H13-G13),0)),0))</f>
        <v>0</v>
      </c>
      <c r="I39" s="44">
        <f>-(IF(SUM($C$38:I38)&gt;0,(IF(I38&lt;=0,(I13-H13),0)),0))</f>
        <v>0</v>
      </c>
      <c r="J39" s="44">
        <f>-(IF(SUM($C$38:J38)&gt;0,(IF(J38&lt;=0,(J13-I13),0)),0))</f>
        <v>0</v>
      </c>
      <c r="K39" s="44">
        <f>-(IF(SUM($C$38:K38)&gt;0,(IF(K38&lt;=0,(K13-J13),0)),0))</f>
        <v>0</v>
      </c>
      <c r="L39" s="44">
        <f>-(IF(SUM($C$38:L38)&gt;0,(IF(L38&lt;=0,(L13-K13),0)),0))</f>
        <v>0</v>
      </c>
      <c r="M39" s="44">
        <f>-(IF(SUM($C$38:M38)&gt;0,(IF(M38&lt;=0,(M13-L13),0)),0))</f>
        <v>0</v>
      </c>
      <c r="N39" s="44">
        <f>-(IF(SUM($C$38:N38)&gt;0,(IF(N38&lt;=0,(N13-M13),0)),0))</f>
        <v>0</v>
      </c>
      <c r="O39" s="44">
        <f>-(IF(SUM($C$38:O38)&gt;0,(IF(O38&lt;=0,(O13-N13),0)),0))</f>
        <v>0</v>
      </c>
      <c r="P39" s="44">
        <f>-(IF(SUM($C$38:P38)&gt;0,(IF(P38&lt;=0,(P13-O13),0)),0))</f>
        <v>0</v>
      </c>
      <c r="Q39" s="44">
        <f>-(IF(SUM($C$38:Q38)&gt;0,(IF(Q38&lt;=0,(Q13-P13),0)),0))</f>
        <v>0</v>
      </c>
      <c r="R39" s="44">
        <f>-(IF(SUM($C$38:R38)&gt;0,(IF(R38&lt;=0,(R13-Q13),0)),0))</f>
        <v>0</v>
      </c>
      <c r="S39" s="44">
        <f>-(IF(SUM($C$38:S38)&gt;0,(IF(S38&lt;=0,(S13-R13),0)),0))</f>
        <v>0</v>
      </c>
      <c r="T39" s="44">
        <f>-(IF(SUM($C$38:T38)&gt;0,(IF(T38&lt;=0,(T13-S13),0)),0))</f>
        <v>0</v>
      </c>
      <c r="U39" s="44">
        <f>-(IF(SUM($C$38:U38)&gt;0,(IF(U38&lt;=0,(U13-T13),0)),0))</f>
        <v>0</v>
      </c>
      <c r="V39" s="44">
        <f>-(IF(SUM($C$38:V38)&gt;0,(IF(V38&lt;=0,(V13-U13),0)),0))</f>
        <v>0</v>
      </c>
      <c r="W39" s="44">
        <f>-(IF(SUM($C$38:W38)&gt;0,(IF(W38&lt;=0,(W13-V13),0)),0))</f>
        <v>0</v>
      </c>
      <c r="X39" s="44">
        <f>-(IF(SUM($C$38:X38)&gt;0,(IF(X38&lt;=0,(X13-W13),0)),0))</f>
        <v>0</v>
      </c>
      <c r="Y39" s="44">
        <f>-(IF(SUM($C$38:Y38)&gt;0,(IF(Y38&lt;=0,(Y13-X13),0)),0))</f>
        <v>0</v>
      </c>
      <c r="Z39" s="44">
        <f>-(IF(SUM($C$38:Z38)&gt;0,(IF(Z38&lt;=0,(Z13-Y13),0)),0))</f>
        <v>0</v>
      </c>
      <c r="AA39" s="44">
        <f>-(IF(SUM($C$38:AA38)&gt;0,(IF(AA38&lt;=0,(AA13-Z13),0)),0))</f>
        <v>0</v>
      </c>
      <c r="AB39" s="44">
        <f>-(IF(SUM($C$38:AB38)&gt;0,(IF(AB38&lt;=0,(AB13-AA13),0)),0))</f>
        <v>0</v>
      </c>
      <c r="AC39" s="44">
        <f>-(IF(SUM($C$38:AC38)&gt;0,(IF(AC38&lt;=0,(AC13-AB13),0)),0))</f>
        <v>0</v>
      </c>
      <c r="AD39" s="44">
        <f>-(IF(SUM($C$38:AD38)&gt;0,(IF(AD38&lt;=0,(AD13-AC13),0)),0))</f>
        <v>0</v>
      </c>
      <c r="AE39" s="44">
        <f>-(IF(SUM($C$38:AE38)&gt;0,(IF(AE38&lt;=0,(AE13-AD13),0)),0))</f>
        <v>0</v>
      </c>
      <c r="AF39" s="44">
        <f>-(IF(SUM($C$38:AF38)&gt;0,(IF(AF38&lt;=0,(AF13-AE13),0)),0))</f>
        <v>0</v>
      </c>
      <c r="AG39" s="44">
        <f>-(IF(SUM($C$38:AG38)&gt;0,(IF(AG38&lt;=0,(AG13-AF13),0)),0))</f>
        <v>0</v>
      </c>
      <c r="AH39" s="44">
        <f>-(IF(SUM($C$38:AH38)&gt;0,(IF(AH38&lt;=0,(AH13-AG13),0)),0))</f>
        <v>0</v>
      </c>
      <c r="AI39" s="44">
        <f>-(IF(SUM($C$38:AI38)&gt;0,(IF(AI38&lt;=0,(AI13-AH13),0)),0))</f>
        <v>0</v>
      </c>
      <c r="AJ39" s="44">
        <f>-(IF(SUM($C$38:AJ38)&gt;0,(IF(AJ38&lt;=0,(AJ13-AI13),0)),0))</f>
        <v>0</v>
      </c>
      <c r="AK39" s="44">
        <f>-(IF(SUM($C$38:AK38)&gt;0,(IF(AK38&lt;=0,(AK13-AJ13),0)),0))</f>
        <v>0</v>
      </c>
      <c r="AL39" s="44">
        <f>-(IF(SUM($C$38:AL38)&gt;0,(IF(AL38&lt;=0,(AL13-AK13),0)),0))</f>
        <v>0</v>
      </c>
      <c r="AM39" s="44">
        <f>-(IF(SUM($C$38:AM38)&gt;0,(IF(AM38&lt;=0,(AM13-AL13),0)),0))</f>
        <v>0</v>
      </c>
      <c r="AN39" s="44">
        <f>-(IF(SUM($C$38:AN38)&gt;0,(IF(AN38&lt;=0,(AN13-AM13),0)),0))</f>
        <v>0</v>
      </c>
      <c r="AO39" s="44">
        <f>-(IF(SUM($C$38:AO38)&gt;0,(IF(AO38&lt;=0,(AO13-AN13),0)),0))</f>
        <v>0</v>
      </c>
      <c r="AP39" s="44">
        <f>-(IF(SUM($C$38:AP38)&gt;0,(IF(AP38&lt;=0,(AP13-AO13),0)),0))</f>
        <v>0</v>
      </c>
      <c r="AQ39" s="44">
        <f>-(IF(SUM($C$38:AQ38)&gt;0,(IF(AQ38&lt;=0,(AQ13-AP13),0)),0))</f>
        <v>0</v>
      </c>
      <c r="AR39" s="44">
        <f>-(IF(SUM($C$38:AR38)&gt;0,(IF(AR38&lt;=0,(AR13-AQ13),0)),0))</f>
        <v>0</v>
      </c>
      <c r="AS39" s="44">
        <f>-(IF(SUM($C$38:AS38)&gt;0,(IF(AS38&lt;=0,(AS13-AR13),0)),0))</f>
        <v>0</v>
      </c>
      <c r="AT39" s="44">
        <f>-(IF(SUM($C$38:AT38)&gt;0,(IF(AT38&lt;=0,(AT13-AS13),0)),0))</f>
        <v>0</v>
      </c>
      <c r="AU39" s="44">
        <f>-(IF(SUM($C$38:AU38)&gt;0,(IF(AU38&lt;=0,(AU13-AT13),0)),0))</f>
        <v>0</v>
      </c>
      <c r="AV39" s="44">
        <f>-(IF(SUM($C$38:AV38)&gt;0,(IF(AV38&lt;=0,(AV13-AU13),0)),0))</f>
        <v>0</v>
      </c>
      <c r="AW39" s="44">
        <f>-(IF(SUM($C$38:AW38)&gt;0,(IF(AW38&lt;=0,(AW13-AV13),0)),0))</f>
        <v>0</v>
      </c>
      <c r="AX39" s="44">
        <f>-(IF(SUM($C$38:AX38)&gt;0,(IF(AX38&lt;=0,(AX13-AW13),0)),0))</f>
        <v>0</v>
      </c>
      <c r="AY39" s="44">
        <f>-(IF(SUM($C$38:AY38)&gt;0,(IF(AY38&lt;=0,(AY13-AX13),0)),0))</f>
        <v>0</v>
      </c>
      <c r="AZ39" s="44">
        <f>-(IF(SUM($C$38:AZ38)&gt;0,(IF(AZ38&lt;=0,(AZ13-AY13),0)),0))</f>
        <v>0</v>
      </c>
      <c r="BA39" s="44">
        <f>-(IF(SUM($C$38:BA38)&gt;0,(IF(BA38&lt;=0,(BA13-AZ13),0)),0))</f>
        <v>0</v>
      </c>
      <c r="BB39" s="44">
        <f>-(IF(SUM($C$38:BB38)&gt;0,(IF(BB38&lt;=0,(BB13-BA13),0)),0))</f>
        <v>0</v>
      </c>
      <c r="BC39" s="44">
        <f>-(IF(SUM($C$38:BC38)&gt;0,(IF(BC38&lt;=0,(BC13-BB13),0)),0))</f>
        <v>0</v>
      </c>
      <c r="BD39" s="44">
        <f>-(IF(SUM($C$38:BD38)&gt;0,(IF(BD38&lt;=0,(BD13-BC13),0)),0))</f>
        <v>0</v>
      </c>
      <c r="BE39" s="44">
        <f>-(IF(SUM($C$38:BE38)&gt;0,(IF(BE38&lt;=0,(BE13-BD13),0)),0))</f>
        <v>0</v>
      </c>
      <c r="BF39" s="44">
        <f>-(IF(SUM($C$38:BF38)&gt;0,(IF(BF38&lt;=0,(BF13-BE13),0)),0))</f>
        <v>0</v>
      </c>
      <c r="BG39" s="44">
        <f>-(IF(SUM($C$38:BG38)&gt;0,(IF(BG38&lt;=0,(BG13-BF13),0)),0))</f>
        <v>0</v>
      </c>
      <c r="BH39" s="44">
        <f>-(IF(SUM($C$38:BH38)&gt;0,(IF(BH38&lt;=0,(BH13-BG13),0)),0))</f>
        <v>0</v>
      </c>
      <c r="BI39" s="44">
        <f>-(IF(SUM($C$38:BI38)&gt;0,(IF(BI38&lt;=0,(BI13-BH13),0)),0))</f>
        <v>0</v>
      </c>
      <c r="BJ39" s="44">
        <f>-(IF(SUM($C$38:BJ38)&gt;0,(IF(BJ38&lt;=0,(BJ13-BI13),0)),0))</f>
        <v>0</v>
      </c>
      <c r="BK39" s="44">
        <f>-(IF(SUM($C$38:BK38)&gt;0,(IF(BK38&lt;=0,(BK13-BJ13),0)),0))</f>
        <v>0</v>
      </c>
      <c r="BL39" s="44">
        <f>-(IF(SUM($C$38:BL38)&gt;0,(IF(BL38&lt;=0,(BL13-BK13),0)),0))</f>
        <v>0</v>
      </c>
      <c r="BM39" s="44">
        <f>-(IF(SUM($C$38:BM38)&gt;0,(IF(BM38&lt;=0,(BM13-BL13),0)),0))</f>
        <v>0</v>
      </c>
      <c r="BN39" s="44">
        <f>-(IF(SUM($C$38:BN38)&gt;0,(IF(BN38&lt;=0,(BN13-BM13),0)),0))</f>
        <v>0</v>
      </c>
      <c r="BO39" s="44">
        <f>-(IF(SUM($C$38:BO38)&gt;0,(IF(BO38&lt;=0,(BO13-BN13),0)),0))</f>
        <v>0</v>
      </c>
      <c r="BP39" s="44">
        <f>-(IF(SUM($C$38:BP38)&gt;0,(IF(BP38&lt;=0,(BP13-BO13),0)),0))</f>
        <v>0</v>
      </c>
      <c r="BQ39" s="44">
        <f>-(IF(SUM($C$38:BQ38)&gt;0,(IF(BQ38&lt;=0,(BQ13-BP13),0)),0))</f>
        <v>0</v>
      </c>
      <c r="BR39" s="44">
        <f>-(IF(SUM($C$38:BR38)&gt;0,(IF(BR38&lt;=0,(BR13-BQ13),0)),0))</f>
        <v>0</v>
      </c>
      <c r="BS39" s="44">
        <f>-(IF(SUM($C$38:BS38)&gt;0,(IF(BS38&lt;=0,(BS13-BR13),0)),0))</f>
        <v>0</v>
      </c>
      <c r="BT39" s="44">
        <f>-(IF(SUM($C$38:BT38)&gt;0,(IF(BT38&lt;=0,(BT13-BS13),0)),0))</f>
        <v>0</v>
      </c>
      <c r="BU39" s="44">
        <f>-(IF(SUM($C$38:BU38)&gt;0,(IF(BU38&lt;=0,(BU13-BT13),0)),0))</f>
        <v>0</v>
      </c>
      <c r="BV39" s="44">
        <f>-(IF(SUM($C$38:BV38)&gt;0,(IF(BV38&lt;=0,(BV13-BU13),0)),0))</f>
        <v>0</v>
      </c>
      <c r="BW39" s="44">
        <f>-(IF(SUM($C$38:BW38)&gt;0,(IF(BW38&lt;=0,(BW13-BV13),0)),0))</f>
        <v>0</v>
      </c>
      <c r="BX39" s="44">
        <f>-(IF(SUM($C$38:BX38)&gt;0,(IF(BX38&lt;=0,(BX13-BW13),0)),0))</f>
        <v>0</v>
      </c>
      <c r="BY39" s="44">
        <f>-(IF(SUM($C$38:BY38)&gt;0,(IF(BY38&lt;=0,(BY13-BX13),0)),0))</f>
        <v>0</v>
      </c>
      <c r="BZ39" s="44">
        <f>-(IF(SUM($C$38:BZ38)&gt;0,(IF(BZ38&lt;=0,(BZ13-BY13),0)),0))</f>
        <v>0</v>
      </c>
      <c r="CA39" s="44">
        <f>-(IF(SUM($C$38:CA38)&gt;0,(IF(CA38&lt;=0,(CA13-BZ13),0)),0))</f>
        <v>0</v>
      </c>
      <c r="CB39" s="44">
        <f>-(IF(SUM($C$38:CB38)&gt;0,(IF(CB38&lt;=0,(CB13-CA13),0)),0))</f>
        <v>0</v>
      </c>
      <c r="CC39" s="44">
        <f>-(IF(SUM($C$38:CC38)&gt;0,(IF(CC38&lt;=0,(CC13-CB13),0)),0))</f>
        <v>0</v>
      </c>
      <c r="CD39" s="44">
        <f>-(IF(SUM($C$38:CD38)&gt;0,(IF(CD38&lt;=0,(CD13-CC13),0)),0))</f>
        <v>0</v>
      </c>
      <c r="CE39" s="44">
        <f>-(IF(SUM($C$38:CE38)&gt;0,(IF(CE38&lt;=0,(CE13-CD13),0)),0))</f>
        <v>0</v>
      </c>
      <c r="CF39" s="44">
        <f>-(IF(SUM($C$38:CF38)&gt;0,(IF(CF38&lt;=0,(CF13-CE13),0)),0))</f>
        <v>0</v>
      </c>
      <c r="CG39" s="44">
        <f>-(IF(SUM($C$38:CG38)&gt;0,(IF(CG38&lt;=0,(CG13-CF13),0)),0))</f>
        <v>0</v>
      </c>
      <c r="CH39" s="44">
        <f>-(IF(SUM($C$38:CH38)&gt;0,(IF(CH38&lt;=0,(CH13-CG13),0)),0))</f>
        <v>0</v>
      </c>
      <c r="CI39" s="44">
        <f>-(IF(SUM($C$38:CI38)&gt;0,(IF(CI38&lt;=0,(CI13-CH13),0)),0))</f>
        <v>0</v>
      </c>
      <c r="CJ39" s="44">
        <f>-(IF(SUM($C$38:CJ38)&gt;0,(IF(CJ38&lt;=0,(CJ13-CI13),0)),0))</f>
        <v>0</v>
      </c>
      <c r="CK39" s="44">
        <f>-(IF(SUM($C$38:CK38)&gt;0,(IF(CK38&lt;=0,(CK13-CJ13),0)),0))</f>
        <v>0</v>
      </c>
      <c r="CL39" s="44">
        <f>-(IF(SUM($C$38:CL38)&gt;0,(IF(CL38&lt;=0,(CL13-CK13),0)),0))</f>
        <v>0</v>
      </c>
      <c r="CM39" s="44">
        <f>-(IF(SUM($C$38:CM38)&gt;0,(IF(CM38&lt;=0,(CM13-CL13),0)),0))</f>
        <v>0</v>
      </c>
      <c r="CN39" s="44">
        <f>-(IF(SUM($C$38:CN38)&gt;0,(IF(CN38&lt;=0,(CN13-CM13),0)),0))</f>
        <v>0</v>
      </c>
      <c r="CO39" s="44">
        <f>-(IF(SUM($C$38:CO38)&gt;0,(IF(CO38&lt;=0,(CO13-CN13),0)),0))</f>
        <v>0</v>
      </c>
      <c r="CP39" s="44">
        <f>-(IF(SUM($C$38:CP38)&gt;0,(IF(CP38&lt;=0,(CP13-CO13),0)),0))</f>
        <v>0</v>
      </c>
      <c r="CQ39" s="44">
        <f>-(IF(SUM($C$38:CQ38)&gt;0,(IF(CQ38&lt;=0,(CQ13-CP13),0)),0))</f>
        <v>0</v>
      </c>
      <c r="CR39" s="44">
        <f>-(IF(SUM($C$38:CR38)&gt;0,(IF(CR38&lt;=0,(CR13-CQ13),0)),0))</f>
        <v>0</v>
      </c>
      <c r="CS39" s="44">
        <f>-(IF(SUM($C$38:CS38)&gt;0,(IF(CS38&lt;=0,(CS13-CR13),0)),0))</f>
        <v>0</v>
      </c>
      <c r="CT39" s="44">
        <f>-(IF(SUM($C$38:CT38)&gt;0,(IF(CT38&lt;=0,(CT13-CS13),0)),0))</f>
        <v>0</v>
      </c>
      <c r="CU39" s="44">
        <f>-(IF(SUM($C$38:CU38)&gt;0,(IF(CU38&lt;=0,(CU13-CT13),0)),0))</f>
        <v>0</v>
      </c>
      <c r="CV39" s="44">
        <f>-(IF(SUM($C$38:CV38)&gt;0,(IF(CV38&lt;=0,(CV13-CU13),0)),0))</f>
        <v>0</v>
      </c>
      <c r="CW39" s="44">
        <f>-(IF(SUM($C$38:CW38)&gt;0,(IF(CW38&lt;=0,(CW13-CV13),0)),0))</f>
        <v>0</v>
      </c>
      <c r="CX39" s="44">
        <f>-(IF(SUM($C$38:CX38)&gt;0,(IF(CX38&lt;=0,(CX13-CW13),0)),0))</f>
        <v>0</v>
      </c>
      <c r="CY39" s="44"/>
      <c r="CZ39" s="51" t="s">
        <v>97</v>
      </c>
      <c r="DA39" s="27"/>
      <c r="DB39" s="24"/>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row>
    <row r="40" spans="1:193" s="64" customFormat="1" ht="33" customHeight="1" x14ac:dyDescent="0.35">
      <c r="A40" s="205" t="s">
        <v>98</v>
      </c>
      <c r="B40" s="206"/>
      <c r="C40" s="206"/>
      <c r="D40" s="206"/>
      <c r="E40" s="206"/>
      <c r="F40" s="206"/>
      <c r="G40" s="206"/>
      <c r="H40" s="206"/>
      <c r="I40" s="206"/>
      <c r="J40" s="206"/>
      <c r="K40" s="206"/>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72"/>
      <c r="DA40" s="61"/>
      <c r="DB40" s="62"/>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row>
    <row r="41" spans="1:193" s="5" customFormat="1" ht="28.5" customHeight="1" x14ac:dyDescent="0.45">
      <c r="A41" s="39" t="s">
        <v>99</v>
      </c>
      <c r="B41" s="43"/>
      <c r="C41" s="44">
        <f>MAX(C38,0)</f>
        <v>0</v>
      </c>
      <c r="D41" s="44">
        <f>MAX(D38,0)</f>
        <v>0</v>
      </c>
      <c r="E41" s="44">
        <f>MAX(E38,0)</f>
        <v>0</v>
      </c>
      <c r="F41" s="44">
        <f t="shared" ref="F41:AH41" si="35">MAX(F38,0)</f>
        <v>0</v>
      </c>
      <c r="G41" s="44">
        <f t="shared" si="35"/>
        <v>0</v>
      </c>
      <c r="H41" s="44">
        <f t="shared" si="35"/>
        <v>0</v>
      </c>
      <c r="I41" s="44">
        <f t="shared" si="35"/>
        <v>0</v>
      </c>
      <c r="J41" s="44">
        <f t="shared" si="35"/>
        <v>0</v>
      </c>
      <c r="K41" s="44">
        <f t="shared" si="35"/>
        <v>0</v>
      </c>
      <c r="L41" s="44">
        <f t="shared" si="35"/>
        <v>0</v>
      </c>
      <c r="M41" s="44">
        <f t="shared" si="35"/>
        <v>0</v>
      </c>
      <c r="N41" s="44">
        <f t="shared" si="35"/>
        <v>0</v>
      </c>
      <c r="O41" s="44">
        <f t="shared" si="35"/>
        <v>0</v>
      </c>
      <c r="P41" s="44">
        <f t="shared" si="35"/>
        <v>0</v>
      </c>
      <c r="Q41" s="44">
        <f t="shared" si="35"/>
        <v>0</v>
      </c>
      <c r="R41" s="44">
        <f t="shared" si="35"/>
        <v>0</v>
      </c>
      <c r="S41" s="44">
        <f t="shared" si="35"/>
        <v>0</v>
      </c>
      <c r="T41" s="44">
        <f t="shared" si="35"/>
        <v>0</v>
      </c>
      <c r="U41" s="44">
        <f t="shared" si="35"/>
        <v>0</v>
      </c>
      <c r="V41" s="44">
        <f t="shared" si="35"/>
        <v>0</v>
      </c>
      <c r="W41" s="44">
        <f t="shared" si="35"/>
        <v>0</v>
      </c>
      <c r="X41" s="44">
        <f t="shared" si="35"/>
        <v>0</v>
      </c>
      <c r="Y41" s="44">
        <f t="shared" si="35"/>
        <v>0</v>
      </c>
      <c r="Z41" s="44">
        <f t="shared" si="35"/>
        <v>0</v>
      </c>
      <c r="AA41" s="44">
        <f t="shared" si="35"/>
        <v>0</v>
      </c>
      <c r="AB41" s="44">
        <f t="shared" si="35"/>
        <v>0</v>
      </c>
      <c r="AC41" s="44">
        <f t="shared" si="35"/>
        <v>0</v>
      </c>
      <c r="AD41" s="44">
        <f t="shared" si="35"/>
        <v>0</v>
      </c>
      <c r="AE41" s="44">
        <f t="shared" si="35"/>
        <v>0</v>
      </c>
      <c r="AF41" s="44">
        <f t="shared" si="35"/>
        <v>0</v>
      </c>
      <c r="AG41" s="44">
        <f t="shared" si="35"/>
        <v>0</v>
      </c>
      <c r="AH41" s="44">
        <f t="shared" si="35"/>
        <v>0</v>
      </c>
      <c r="AI41" s="44">
        <f t="shared" ref="AI41:BN41" si="36">MAX(AI38,0)</f>
        <v>0</v>
      </c>
      <c r="AJ41" s="44">
        <f t="shared" si="36"/>
        <v>0</v>
      </c>
      <c r="AK41" s="44">
        <f t="shared" si="36"/>
        <v>0</v>
      </c>
      <c r="AL41" s="44">
        <f t="shared" si="36"/>
        <v>0</v>
      </c>
      <c r="AM41" s="44">
        <f t="shared" si="36"/>
        <v>0</v>
      </c>
      <c r="AN41" s="44">
        <f t="shared" si="36"/>
        <v>0</v>
      </c>
      <c r="AO41" s="44">
        <f t="shared" si="36"/>
        <v>0</v>
      </c>
      <c r="AP41" s="44">
        <f t="shared" si="36"/>
        <v>0</v>
      </c>
      <c r="AQ41" s="44">
        <f t="shared" si="36"/>
        <v>0</v>
      </c>
      <c r="AR41" s="44">
        <f t="shared" si="36"/>
        <v>0</v>
      </c>
      <c r="AS41" s="44">
        <f t="shared" si="36"/>
        <v>0</v>
      </c>
      <c r="AT41" s="44">
        <f t="shared" si="36"/>
        <v>0</v>
      </c>
      <c r="AU41" s="44">
        <f t="shared" si="36"/>
        <v>0</v>
      </c>
      <c r="AV41" s="44">
        <f t="shared" si="36"/>
        <v>0</v>
      </c>
      <c r="AW41" s="44">
        <f t="shared" si="36"/>
        <v>0</v>
      </c>
      <c r="AX41" s="44">
        <f t="shared" si="36"/>
        <v>0</v>
      </c>
      <c r="AY41" s="44">
        <f t="shared" si="36"/>
        <v>0</v>
      </c>
      <c r="AZ41" s="44">
        <f t="shared" si="36"/>
        <v>0</v>
      </c>
      <c r="BA41" s="44">
        <f t="shared" si="36"/>
        <v>0</v>
      </c>
      <c r="BB41" s="44">
        <f t="shared" si="36"/>
        <v>0</v>
      </c>
      <c r="BC41" s="44">
        <f t="shared" si="36"/>
        <v>0</v>
      </c>
      <c r="BD41" s="44">
        <f t="shared" si="36"/>
        <v>0</v>
      </c>
      <c r="BE41" s="44">
        <f t="shared" si="36"/>
        <v>0</v>
      </c>
      <c r="BF41" s="44">
        <f t="shared" si="36"/>
        <v>0</v>
      </c>
      <c r="BG41" s="44">
        <f t="shared" si="36"/>
        <v>0</v>
      </c>
      <c r="BH41" s="44">
        <f t="shared" si="36"/>
        <v>0</v>
      </c>
      <c r="BI41" s="44">
        <f t="shared" si="36"/>
        <v>0</v>
      </c>
      <c r="BJ41" s="44">
        <f t="shared" si="36"/>
        <v>0</v>
      </c>
      <c r="BK41" s="44">
        <f t="shared" si="36"/>
        <v>0</v>
      </c>
      <c r="BL41" s="44">
        <f t="shared" si="36"/>
        <v>0</v>
      </c>
      <c r="BM41" s="44">
        <f t="shared" si="36"/>
        <v>0</v>
      </c>
      <c r="BN41" s="44">
        <f t="shared" si="36"/>
        <v>0</v>
      </c>
      <c r="BO41" s="44">
        <f t="shared" ref="BO41:CX41" si="37">MAX(BO38,0)</f>
        <v>0</v>
      </c>
      <c r="BP41" s="44">
        <f t="shared" si="37"/>
        <v>0</v>
      </c>
      <c r="BQ41" s="44">
        <f t="shared" si="37"/>
        <v>0</v>
      </c>
      <c r="BR41" s="44">
        <f t="shared" si="37"/>
        <v>0</v>
      </c>
      <c r="BS41" s="44">
        <f t="shared" si="37"/>
        <v>0</v>
      </c>
      <c r="BT41" s="44">
        <f t="shared" si="37"/>
        <v>0</v>
      </c>
      <c r="BU41" s="44">
        <f t="shared" si="37"/>
        <v>0</v>
      </c>
      <c r="BV41" s="44">
        <f t="shared" si="37"/>
        <v>0</v>
      </c>
      <c r="BW41" s="44">
        <f t="shared" si="37"/>
        <v>0</v>
      </c>
      <c r="BX41" s="44">
        <f t="shared" si="37"/>
        <v>0</v>
      </c>
      <c r="BY41" s="44">
        <f t="shared" si="37"/>
        <v>0</v>
      </c>
      <c r="BZ41" s="44">
        <f t="shared" si="37"/>
        <v>0</v>
      </c>
      <c r="CA41" s="44">
        <f t="shared" si="37"/>
        <v>0</v>
      </c>
      <c r="CB41" s="44">
        <f t="shared" si="37"/>
        <v>0</v>
      </c>
      <c r="CC41" s="44">
        <f t="shared" si="37"/>
        <v>0</v>
      </c>
      <c r="CD41" s="44">
        <f t="shared" si="37"/>
        <v>0</v>
      </c>
      <c r="CE41" s="44">
        <f t="shared" si="37"/>
        <v>0</v>
      </c>
      <c r="CF41" s="44">
        <f t="shared" si="37"/>
        <v>0</v>
      </c>
      <c r="CG41" s="44">
        <f t="shared" si="37"/>
        <v>0</v>
      </c>
      <c r="CH41" s="44">
        <f t="shared" si="37"/>
        <v>0</v>
      </c>
      <c r="CI41" s="44">
        <f t="shared" si="37"/>
        <v>0</v>
      </c>
      <c r="CJ41" s="44">
        <f t="shared" si="37"/>
        <v>0</v>
      </c>
      <c r="CK41" s="44">
        <f t="shared" si="37"/>
        <v>0</v>
      </c>
      <c r="CL41" s="44">
        <f t="shared" si="37"/>
        <v>0</v>
      </c>
      <c r="CM41" s="44">
        <f t="shared" si="37"/>
        <v>0</v>
      </c>
      <c r="CN41" s="44">
        <f t="shared" si="37"/>
        <v>0</v>
      </c>
      <c r="CO41" s="44">
        <f t="shared" si="37"/>
        <v>0</v>
      </c>
      <c r="CP41" s="44">
        <f t="shared" si="37"/>
        <v>0</v>
      </c>
      <c r="CQ41" s="44">
        <f t="shared" si="37"/>
        <v>0</v>
      </c>
      <c r="CR41" s="44">
        <f t="shared" si="37"/>
        <v>0</v>
      </c>
      <c r="CS41" s="44">
        <f t="shared" si="37"/>
        <v>0</v>
      </c>
      <c r="CT41" s="44">
        <f t="shared" si="37"/>
        <v>0</v>
      </c>
      <c r="CU41" s="44">
        <f t="shared" si="37"/>
        <v>0</v>
      </c>
      <c r="CV41" s="44">
        <f t="shared" si="37"/>
        <v>0</v>
      </c>
      <c r="CW41" s="44">
        <f t="shared" si="37"/>
        <v>0</v>
      </c>
      <c r="CX41" s="44">
        <f t="shared" si="37"/>
        <v>0</v>
      </c>
      <c r="CY41" s="45"/>
      <c r="CZ41" s="41" t="s">
        <v>100</v>
      </c>
      <c r="DA41" s="69">
        <v>5.5</v>
      </c>
      <c r="DB41" s="70" t="s">
        <v>101</v>
      </c>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row>
    <row r="42" spans="1:193" s="5" customFormat="1" ht="32.25" customHeight="1" x14ac:dyDescent="0.3">
      <c r="A42" s="39" t="s">
        <v>102</v>
      </c>
      <c r="B42" s="73"/>
      <c r="C42" s="73"/>
      <c r="D42" s="74">
        <f>SUM($C41:C41)-SUM($D39:D39)</f>
        <v>0</v>
      </c>
      <c r="E42" s="74">
        <f>SUM($C41:D41)-SUM($D39:E39)</f>
        <v>0</v>
      </c>
      <c r="F42" s="74">
        <f>SUM($C41:E41)-SUM($D39:F39)</f>
        <v>0</v>
      </c>
      <c r="G42" s="74">
        <f>SUM($C41:F41)-SUM($D39:G39)</f>
        <v>0</v>
      </c>
      <c r="H42" s="74">
        <f>SUM($C41:G41)-SUM($D39:H39)</f>
        <v>0</v>
      </c>
      <c r="I42" s="74">
        <f>SUM($C41:H41)-SUM($D39:I39)</f>
        <v>0</v>
      </c>
      <c r="J42" s="74">
        <f>SUM($C41:I41)-SUM($D39:J39)</f>
        <v>0</v>
      </c>
      <c r="K42" s="74">
        <f>SUM($C41:J41)-SUM($D39:K39)</f>
        <v>0</v>
      </c>
      <c r="L42" s="74">
        <f>SUM($C41:K41)-SUM($D39:L39)</f>
        <v>0</v>
      </c>
      <c r="M42" s="74">
        <f>SUM($C41:L41)-SUM($D39:M39)</f>
        <v>0</v>
      </c>
      <c r="N42" s="74">
        <f>SUM($C41:M41)-SUM($D39:N39)</f>
        <v>0</v>
      </c>
      <c r="O42" s="74">
        <f>SUM($C41:N41)-SUM($D39:O39)</f>
        <v>0</v>
      </c>
      <c r="P42" s="74">
        <f>SUM($C41:O41)-SUM($D39:P39)</f>
        <v>0</v>
      </c>
      <c r="Q42" s="74">
        <f>SUM($C41:P41)-SUM($D39:Q39)</f>
        <v>0</v>
      </c>
      <c r="R42" s="74">
        <f>SUM($C41:Q41)-SUM($D39:R39)</f>
        <v>0</v>
      </c>
      <c r="S42" s="74">
        <f>SUM($C41:R41)-SUM($D39:S39)</f>
        <v>0</v>
      </c>
      <c r="T42" s="74">
        <f>SUM($C41:S41)-SUM($D39:T39)</f>
        <v>0</v>
      </c>
      <c r="U42" s="74">
        <f>SUM($C41:T41)-SUM($D39:U39)</f>
        <v>0</v>
      </c>
      <c r="V42" s="74">
        <f>SUM($C41:U41)-SUM($D39:V39)</f>
        <v>0</v>
      </c>
      <c r="W42" s="74">
        <f>SUM($C41:V41)-SUM($D39:W39)</f>
        <v>0</v>
      </c>
      <c r="X42" s="74">
        <f>SUM($C41:W41)-SUM($D39:X39)</f>
        <v>0</v>
      </c>
      <c r="Y42" s="74">
        <f>SUM($C41:X41)-SUM($D39:Y39)</f>
        <v>0</v>
      </c>
      <c r="Z42" s="74">
        <f>SUM($C41:Y41)-SUM($D39:Z39)</f>
        <v>0</v>
      </c>
      <c r="AA42" s="74">
        <f>SUM($C41:Z41)-SUM($D39:AA39)</f>
        <v>0</v>
      </c>
      <c r="AB42" s="74">
        <f>SUM($C41:AA41)-SUM($D39:AB39)</f>
        <v>0</v>
      </c>
      <c r="AC42" s="74">
        <f>SUM($C41:AB41)-SUM($D39:AC39)</f>
        <v>0</v>
      </c>
      <c r="AD42" s="74">
        <f>SUM($C41:AC41)-SUM($D39:AD39)</f>
        <v>0</v>
      </c>
      <c r="AE42" s="74">
        <f>SUM($C41:AD41)-SUM($D39:AE39)</f>
        <v>0</v>
      </c>
      <c r="AF42" s="74">
        <f>SUM($C41:AE41)-SUM($D39:AF39)</f>
        <v>0</v>
      </c>
      <c r="AG42" s="74">
        <f>SUM($C41:AF41)-SUM($D39:AG39)</f>
        <v>0</v>
      </c>
      <c r="AH42" s="74">
        <f>SUM($C41:AG41)-SUM($D39:AH39)</f>
        <v>0</v>
      </c>
      <c r="AI42" s="74">
        <f>SUM($C41:AH41)-SUM($D39:AI39)</f>
        <v>0</v>
      </c>
      <c r="AJ42" s="74">
        <f>SUM($C41:AI41)-SUM($D39:AJ39)</f>
        <v>0</v>
      </c>
      <c r="AK42" s="74">
        <f>SUM($C41:AJ41)-SUM($D39:AK39)</f>
        <v>0</v>
      </c>
      <c r="AL42" s="74">
        <f>SUM($C41:AK41)-SUM($D39:AL39)</f>
        <v>0</v>
      </c>
      <c r="AM42" s="74">
        <f>SUM($C41:AL41)-SUM($D39:AM39)</f>
        <v>0</v>
      </c>
      <c r="AN42" s="74">
        <f>SUM($C41:AM41)-SUM($D39:AN39)</f>
        <v>0</v>
      </c>
      <c r="AO42" s="74">
        <f>SUM($C41:AN41)-SUM($D39:AO39)</f>
        <v>0</v>
      </c>
      <c r="AP42" s="74">
        <f>SUM($C41:AO41)-SUM($D39:AP39)</f>
        <v>0</v>
      </c>
      <c r="AQ42" s="74">
        <f>SUM($C41:AP41)-SUM($D39:AQ39)</f>
        <v>0</v>
      </c>
      <c r="AR42" s="74">
        <f>SUM($C41:AQ41)-SUM($D39:AR39)</f>
        <v>0</v>
      </c>
      <c r="AS42" s="74">
        <f>SUM($C41:AR41)-SUM($D39:AS39)</f>
        <v>0</v>
      </c>
      <c r="AT42" s="74">
        <f>SUM($C41:AS41)-SUM($D39:AT39)</f>
        <v>0</v>
      </c>
      <c r="AU42" s="74">
        <f>SUM($C41:AT41)-SUM($D39:AU39)</f>
        <v>0</v>
      </c>
      <c r="AV42" s="74">
        <f>SUM($C41:AU41)-SUM($D39:AV39)</f>
        <v>0</v>
      </c>
      <c r="AW42" s="74">
        <f>SUM($C41:AV41)-SUM($D39:AW39)</f>
        <v>0</v>
      </c>
      <c r="AX42" s="74">
        <f>SUM($C41:AW41)-SUM($D39:AX39)</f>
        <v>0</v>
      </c>
      <c r="AY42" s="74">
        <f>SUM($C41:AX41)-SUM($D39:AY39)</f>
        <v>0</v>
      </c>
      <c r="AZ42" s="74">
        <f>SUM($C41:AY41)-SUM($D39:AZ39)</f>
        <v>0</v>
      </c>
      <c r="BA42" s="74">
        <f>SUM($C41:AZ41)-SUM($D39:BA39)</f>
        <v>0</v>
      </c>
      <c r="BB42" s="74">
        <f>SUM($C41:BA41)-SUM($D39:BB39)</f>
        <v>0</v>
      </c>
      <c r="BC42" s="74">
        <f>SUM($C41:BB41)-SUM($D39:BC39)</f>
        <v>0</v>
      </c>
      <c r="BD42" s="74">
        <f>SUM($C41:BC41)-SUM($D39:BD39)</f>
        <v>0</v>
      </c>
      <c r="BE42" s="74">
        <f>SUM($C41:BD41)-SUM($D39:BE39)</f>
        <v>0</v>
      </c>
      <c r="BF42" s="74">
        <f>SUM($C41:BE41)-SUM($D39:BF39)</f>
        <v>0</v>
      </c>
      <c r="BG42" s="74">
        <f>SUM($C41:BF41)-SUM($D39:BG39)</f>
        <v>0</v>
      </c>
      <c r="BH42" s="74">
        <f>SUM($C41:BG41)-SUM($D39:BH39)</f>
        <v>0</v>
      </c>
      <c r="BI42" s="74">
        <f>SUM($C41:BH41)-SUM($D39:BI39)</f>
        <v>0</v>
      </c>
      <c r="BJ42" s="74">
        <f>SUM($C41:BI41)-SUM($D39:BJ39)</f>
        <v>0</v>
      </c>
      <c r="BK42" s="74">
        <f>SUM($C41:BJ41)-SUM($D39:BK39)</f>
        <v>0</v>
      </c>
      <c r="BL42" s="74">
        <f>SUM($C41:BK41)-SUM($D39:BL39)</f>
        <v>0</v>
      </c>
      <c r="BM42" s="74">
        <f>SUM($C41:BL41)-SUM($D39:BM39)</f>
        <v>0</v>
      </c>
      <c r="BN42" s="74">
        <f>SUM($C41:BM41)-SUM($D39:BN39)</f>
        <v>0</v>
      </c>
      <c r="BO42" s="74">
        <f>SUM($C41:BN41)-SUM($D39:BO39)</f>
        <v>0</v>
      </c>
      <c r="BP42" s="74">
        <f>SUM($C41:BO41)-SUM($D39:BP39)</f>
        <v>0</v>
      </c>
      <c r="BQ42" s="74">
        <f>SUM($C41:BP41)-SUM($D39:BQ39)</f>
        <v>0</v>
      </c>
      <c r="BR42" s="74">
        <f>SUM($C41:BQ41)-SUM($D39:BR39)</f>
        <v>0</v>
      </c>
      <c r="BS42" s="74">
        <f>SUM($C41:BR41)-SUM($D39:BS39)</f>
        <v>0</v>
      </c>
      <c r="BT42" s="74">
        <f>SUM($C41:BS41)-SUM($D39:BT39)</f>
        <v>0</v>
      </c>
      <c r="BU42" s="74">
        <f>SUM($C41:BT41)-SUM($D39:BU39)</f>
        <v>0</v>
      </c>
      <c r="BV42" s="74">
        <f>SUM($C41:BU41)-SUM($D39:BV39)</f>
        <v>0</v>
      </c>
      <c r="BW42" s="74">
        <f>SUM($C41:BV41)-SUM($D39:BW39)</f>
        <v>0</v>
      </c>
      <c r="BX42" s="74">
        <f>SUM($C41:BW41)-SUM($D39:BX39)</f>
        <v>0</v>
      </c>
      <c r="BY42" s="74">
        <f>SUM($C41:BX41)-SUM($D39:BY39)</f>
        <v>0</v>
      </c>
      <c r="BZ42" s="74">
        <f>SUM($C41:BY41)-SUM($D39:BZ39)</f>
        <v>0</v>
      </c>
      <c r="CA42" s="74">
        <f>SUM($C41:BZ41)-SUM($D39:CA39)</f>
        <v>0</v>
      </c>
      <c r="CB42" s="74">
        <f>SUM($C41:CA41)-SUM($D39:CB39)</f>
        <v>0</v>
      </c>
      <c r="CC42" s="74">
        <f>SUM($C41:CB41)-SUM($D39:CC39)</f>
        <v>0</v>
      </c>
      <c r="CD42" s="74">
        <f>SUM($C41:CC41)-SUM($D39:CD39)</f>
        <v>0</v>
      </c>
      <c r="CE42" s="74">
        <f>SUM($C41:CD41)-SUM($D39:CE39)</f>
        <v>0</v>
      </c>
      <c r="CF42" s="74">
        <f>SUM($C41:CE41)-SUM($D39:CF39)</f>
        <v>0</v>
      </c>
      <c r="CG42" s="74">
        <f>SUM($C41:CF41)-SUM($D39:CG39)</f>
        <v>0</v>
      </c>
      <c r="CH42" s="74">
        <f>SUM($C41:CG41)-SUM($D39:CH39)</f>
        <v>0</v>
      </c>
      <c r="CI42" s="74">
        <f>SUM($C41:CH41)-SUM($D39:CI39)</f>
        <v>0</v>
      </c>
      <c r="CJ42" s="74">
        <f>SUM($C41:CI41)-SUM($D39:CJ39)</f>
        <v>0</v>
      </c>
      <c r="CK42" s="74">
        <f>SUM($C41:CJ41)-SUM($D39:CK39)</f>
        <v>0</v>
      </c>
      <c r="CL42" s="74">
        <f>SUM($C41:CK41)-SUM($D39:CL39)</f>
        <v>0</v>
      </c>
      <c r="CM42" s="74">
        <f>SUM($C41:CL41)-SUM($D39:CM39)</f>
        <v>0</v>
      </c>
      <c r="CN42" s="74">
        <f>SUM($C41:CM41)-SUM($D39:CN39)</f>
        <v>0</v>
      </c>
      <c r="CO42" s="74">
        <f>SUM($C41:CN41)-SUM($D39:CO39)</f>
        <v>0</v>
      </c>
      <c r="CP42" s="74">
        <f>SUM($C41:CO41)-SUM($D39:CP39)</f>
        <v>0</v>
      </c>
      <c r="CQ42" s="74">
        <f>SUM($C41:CP41)-SUM($D39:CQ39)</f>
        <v>0</v>
      </c>
      <c r="CR42" s="74">
        <f>SUM($C41:CQ41)-SUM($D39:CR39)</f>
        <v>0</v>
      </c>
      <c r="CS42" s="74">
        <f>SUM($C41:CR41)-SUM($D39:CS39)</f>
        <v>0</v>
      </c>
      <c r="CT42" s="74">
        <f>SUM($C41:CS41)-SUM($D39:CT39)</f>
        <v>0</v>
      </c>
      <c r="CU42" s="74">
        <f>SUM($C41:CT41)-SUM($D39:CU39)</f>
        <v>0</v>
      </c>
      <c r="CV42" s="74">
        <f>SUM($C41:CU41)-SUM($D39:CV39)</f>
        <v>0</v>
      </c>
      <c r="CW42" s="74">
        <f>SUM($C41:CV41)-SUM($D39:CW39)</f>
        <v>0</v>
      </c>
      <c r="CX42" s="74">
        <f>SUM($C41:CW41)-SUM($D39:CX39)</f>
        <v>0</v>
      </c>
      <c r="CY42" s="75"/>
      <c r="CZ42" s="41" t="s">
        <v>103</v>
      </c>
      <c r="DA42" s="69"/>
      <c r="DB42" s="70"/>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row>
    <row r="43" spans="1:193" s="5" customFormat="1" ht="31.5" customHeight="1" x14ac:dyDescent="0.3">
      <c r="A43" s="39" t="s">
        <v>104</v>
      </c>
      <c r="B43" s="76"/>
      <c r="C43" s="77">
        <f t="shared" ref="C43:AH43" si="38">IF(C9&lt;&gt;"",YEAR(C9),"")</f>
        <v>1900</v>
      </c>
      <c r="D43" s="77">
        <f t="shared" si="38"/>
        <v>1900</v>
      </c>
      <c r="E43" s="77">
        <f t="shared" si="38"/>
        <v>1901</v>
      </c>
      <c r="F43" s="77">
        <f t="shared" si="38"/>
        <v>1902</v>
      </c>
      <c r="G43" s="77">
        <f t="shared" si="38"/>
        <v>1903</v>
      </c>
      <c r="H43" s="77">
        <f t="shared" si="38"/>
        <v>1904</v>
      </c>
      <c r="I43" s="77">
        <f t="shared" si="38"/>
        <v>1905</v>
      </c>
      <c r="J43" s="77">
        <f t="shared" si="38"/>
        <v>1906</v>
      </c>
      <c r="K43" s="77">
        <f t="shared" si="38"/>
        <v>1907</v>
      </c>
      <c r="L43" s="77">
        <f t="shared" si="38"/>
        <v>1908</v>
      </c>
      <c r="M43" s="77">
        <f t="shared" si="38"/>
        <v>1909</v>
      </c>
      <c r="N43" s="77">
        <f t="shared" si="38"/>
        <v>1910</v>
      </c>
      <c r="O43" s="77">
        <f t="shared" si="38"/>
        <v>1911</v>
      </c>
      <c r="P43" s="77">
        <f t="shared" si="38"/>
        <v>1912</v>
      </c>
      <c r="Q43" s="77">
        <f t="shared" si="38"/>
        <v>1913</v>
      </c>
      <c r="R43" s="77">
        <f t="shared" si="38"/>
        <v>1914</v>
      </c>
      <c r="S43" s="77">
        <f t="shared" si="38"/>
        <v>1915</v>
      </c>
      <c r="T43" s="77">
        <f t="shared" si="38"/>
        <v>1916</v>
      </c>
      <c r="U43" s="77">
        <f t="shared" si="38"/>
        <v>1917</v>
      </c>
      <c r="V43" s="77">
        <f t="shared" si="38"/>
        <v>1918</v>
      </c>
      <c r="W43" s="77">
        <f t="shared" si="38"/>
        <v>1919</v>
      </c>
      <c r="X43" s="77">
        <f t="shared" si="38"/>
        <v>1920</v>
      </c>
      <c r="Y43" s="77">
        <f t="shared" si="38"/>
        <v>1921</v>
      </c>
      <c r="Z43" s="77">
        <f t="shared" si="38"/>
        <v>1922</v>
      </c>
      <c r="AA43" s="77">
        <f t="shared" si="38"/>
        <v>1923</v>
      </c>
      <c r="AB43" s="77">
        <f t="shared" si="38"/>
        <v>1924</v>
      </c>
      <c r="AC43" s="77">
        <f t="shared" si="38"/>
        <v>1925</v>
      </c>
      <c r="AD43" s="77">
        <f t="shared" si="38"/>
        <v>1926</v>
      </c>
      <c r="AE43" s="77">
        <f t="shared" si="38"/>
        <v>1927</v>
      </c>
      <c r="AF43" s="77">
        <f t="shared" si="38"/>
        <v>1928</v>
      </c>
      <c r="AG43" s="77">
        <f t="shared" si="38"/>
        <v>1929</v>
      </c>
      <c r="AH43" s="77">
        <f t="shared" si="38"/>
        <v>1930</v>
      </c>
      <c r="AI43" s="77">
        <f t="shared" ref="AI43:BN43" si="39">IF(AI9&lt;&gt;"",YEAR(AI9),"")</f>
        <v>1931</v>
      </c>
      <c r="AJ43" s="77">
        <f t="shared" si="39"/>
        <v>1932</v>
      </c>
      <c r="AK43" s="77">
        <f t="shared" si="39"/>
        <v>1933</v>
      </c>
      <c r="AL43" s="77">
        <f t="shared" si="39"/>
        <v>1934</v>
      </c>
      <c r="AM43" s="77">
        <f t="shared" si="39"/>
        <v>1935</v>
      </c>
      <c r="AN43" s="77">
        <f t="shared" si="39"/>
        <v>1936</v>
      </c>
      <c r="AO43" s="77">
        <f t="shared" si="39"/>
        <v>1937</v>
      </c>
      <c r="AP43" s="77">
        <f t="shared" si="39"/>
        <v>1938</v>
      </c>
      <c r="AQ43" s="77">
        <f t="shared" si="39"/>
        <v>1939</v>
      </c>
      <c r="AR43" s="77">
        <f t="shared" si="39"/>
        <v>1940</v>
      </c>
      <c r="AS43" s="77">
        <f t="shared" si="39"/>
        <v>1941</v>
      </c>
      <c r="AT43" s="77">
        <f t="shared" si="39"/>
        <v>1942</v>
      </c>
      <c r="AU43" s="77">
        <f t="shared" si="39"/>
        <v>1943</v>
      </c>
      <c r="AV43" s="77">
        <f t="shared" si="39"/>
        <v>1944</v>
      </c>
      <c r="AW43" s="77">
        <f t="shared" si="39"/>
        <v>1945</v>
      </c>
      <c r="AX43" s="77">
        <f t="shared" si="39"/>
        <v>1946</v>
      </c>
      <c r="AY43" s="77">
        <f t="shared" si="39"/>
        <v>1947</v>
      </c>
      <c r="AZ43" s="77">
        <f t="shared" si="39"/>
        <v>1948</v>
      </c>
      <c r="BA43" s="77">
        <f t="shared" si="39"/>
        <v>1949</v>
      </c>
      <c r="BB43" s="77">
        <f t="shared" si="39"/>
        <v>1950</v>
      </c>
      <c r="BC43" s="77">
        <f t="shared" si="39"/>
        <v>1951</v>
      </c>
      <c r="BD43" s="77">
        <f t="shared" si="39"/>
        <v>1952</v>
      </c>
      <c r="BE43" s="77">
        <f t="shared" si="39"/>
        <v>1953</v>
      </c>
      <c r="BF43" s="77">
        <f t="shared" si="39"/>
        <v>1954</v>
      </c>
      <c r="BG43" s="77">
        <f t="shared" si="39"/>
        <v>1955</v>
      </c>
      <c r="BH43" s="77">
        <f t="shared" si="39"/>
        <v>1956</v>
      </c>
      <c r="BI43" s="77">
        <f t="shared" si="39"/>
        <v>1957</v>
      </c>
      <c r="BJ43" s="77">
        <f t="shared" si="39"/>
        <v>1958</v>
      </c>
      <c r="BK43" s="77">
        <f t="shared" si="39"/>
        <v>1959</v>
      </c>
      <c r="BL43" s="77">
        <f t="shared" si="39"/>
        <v>1960</v>
      </c>
      <c r="BM43" s="77">
        <f t="shared" si="39"/>
        <v>1961</v>
      </c>
      <c r="BN43" s="77">
        <f t="shared" si="39"/>
        <v>1962</v>
      </c>
      <c r="BO43" s="77">
        <f t="shared" ref="BO43:CX43" si="40">IF(BO9&lt;&gt;"",YEAR(BO9),"")</f>
        <v>1963</v>
      </c>
      <c r="BP43" s="77">
        <f t="shared" si="40"/>
        <v>1964</v>
      </c>
      <c r="BQ43" s="77">
        <f t="shared" si="40"/>
        <v>1965</v>
      </c>
      <c r="BR43" s="77">
        <f t="shared" si="40"/>
        <v>1966</v>
      </c>
      <c r="BS43" s="77">
        <f t="shared" si="40"/>
        <v>1967</v>
      </c>
      <c r="BT43" s="77">
        <f t="shared" si="40"/>
        <v>1968</v>
      </c>
      <c r="BU43" s="77">
        <f t="shared" si="40"/>
        <v>1969</v>
      </c>
      <c r="BV43" s="77">
        <f t="shared" si="40"/>
        <v>1970</v>
      </c>
      <c r="BW43" s="77">
        <f t="shared" si="40"/>
        <v>1971</v>
      </c>
      <c r="BX43" s="77">
        <f t="shared" si="40"/>
        <v>1972</v>
      </c>
      <c r="BY43" s="77">
        <f t="shared" si="40"/>
        <v>1973</v>
      </c>
      <c r="BZ43" s="77">
        <f t="shared" si="40"/>
        <v>1974</v>
      </c>
      <c r="CA43" s="77">
        <f t="shared" si="40"/>
        <v>1975</v>
      </c>
      <c r="CB43" s="77">
        <f t="shared" si="40"/>
        <v>1976</v>
      </c>
      <c r="CC43" s="77">
        <f t="shared" si="40"/>
        <v>1977</v>
      </c>
      <c r="CD43" s="77">
        <f t="shared" si="40"/>
        <v>1978</v>
      </c>
      <c r="CE43" s="77">
        <f t="shared" si="40"/>
        <v>1979</v>
      </c>
      <c r="CF43" s="77">
        <f t="shared" si="40"/>
        <v>1980</v>
      </c>
      <c r="CG43" s="77">
        <f t="shared" si="40"/>
        <v>1981</v>
      </c>
      <c r="CH43" s="77">
        <f t="shared" si="40"/>
        <v>1982</v>
      </c>
      <c r="CI43" s="77">
        <f t="shared" si="40"/>
        <v>1983</v>
      </c>
      <c r="CJ43" s="77">
        <f t="shared" si="40"/>
        <v>1984</v>
      </c>
      <c r="CK43" s="77">
        <f t="shared" si="40"/>
        <v>1985</v>
      </c>
      <c r="CL43" s="77">
        <f t="shared" si="40"/>
        <v>1986</v>
      </c>
      <c r="CM43" s="77">
        <f t="shared" si="40"/>
        <v>1987</v>
      </c>
      <c r="CN43" s="77">
        <f t="shared" si="40"/>
        <v>1988</v>
      </c>
      <c r="CO43" s="77">
        <f t="shared" si="40"/>
        <v>1989</v>
      </c>
      <c r="CP43" s="77">
        <f t="shared" si="40"/>
        <v>1990</v>
      </c>
      <c r="CQ43" s="77">
        <f t="shared" si="40"/>
        <v>1991</v>
      </c>
      <c r="CR43" s="77">
        <f t="shared" si="40"/>
        <v>1992</v>
      </c>
      <c r="CS43" s="77">
        <f t="shared" si="40"/>
        <v>1993</v>
      </c>
      <c r="CT43" s="77">
        <f t="shared" si="40"/>
        <v>1994</v>
      </c>
      <c r="CU43" s="77">
        <f t="shared" si="40"/>
        <v>1995</v>
      </c>
      <c r="CV43" s="77">
        <f t="shared" si="40"/>
        <v>1996</v>
      </c>
      <c r="CW43" s="77">
        <f t="shared" si="40"/>
        <v>1997</v>
      </c>
      <c r="CX43" s="77">
        <f t="shared" si="40"/>
        <v>1998</v>
      </c>
      <c r="CY43" s="78"/>
      <c r="CZ43" s="51"/>
      <c r="DA43" s="69"/>
      <c r="DB43" s="70"/>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row>
    <row r="44" spans="1:193" s="5" customFormat="1" ht="27.75" customHeight="1" x14ac:dyDescent="0.3">
      <c r="A44" s="79" t="s">
        <v>105</v>
      </c>
      <c r="B44" s="80">
        <v>30</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81"/>
      <c r="CZ44" s="82" t="s">
        <v>106</v>
      </c>
      <c r="DA44" s="83">
        <v>5.5</v>
      </c>
      <c r="DB44" s="84" t="s">
        <v>107</v>
      </c>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row>
    <row r="45" spans="1:193" s="5" customFormat="1" ht="27.75" customHeight="1" x14ac:dyDescent="0.3">
      <c r="A45" s="39" t="s">
        <v>108</v>
      </c>
      <c r="B45" s="141"/>
      <c r="C45" s="143">
        <f>C44</f>
        <v>0</v>
      </c>
      <c r="D45" s="143">
        <f t="shared" ref="D45:K45" si="41">IF(AND(D44&gt;=C44,D44&gt;0),D44,IF(AND(D44&lt;C44,D44&gt;0),C45-1,IF(AND(D44=0,C45&gt;0),C45-1,0)))</f>
        <v>0</v>
      </c>
      <c r="E45" s="143">
        <f t="shared" si="41"/>
        <v>0</v>
      </c>
      <c r="F45" s="143">
        <f t="shared" si="41"/>
        <v>0</v>
      </c>
      <c r="G45" s="143">
        <f t="shared" si="41"/>
        <v>0</v>
      </c>
      <c r="H45" s="143">
        <f t="shared" si="41"/>
        <v>0</v>
      </c>
      <c r="I45" s="143">
        <f t="shared" si="41"/>
        <v>0</v>
      </c>
      <c r="J45" s="143">
        <f t="shared" si="41"/>
        <v>0</v>
      </c>
      <c r="K45" s="143">
        <f t="shared" si="41"/>
        <v>0</v>
      </c>
      <c r="L45" s="143">
        <f>IF(AND(L44&gt;=K44,L44&gt;0),L44,IF(AND(L44&lt;K44,L44&gt;0),K45-1,IF(AND(L44=0,K45&gt;0),K45-1,0)))</f>
        <v>0</v>
      </c>
      <c r="M45" s="143">
        <f t="shared" ref="M45:BX45" si="42">IF(AND(M44&gt;=L44,M44&gt;0),M44,IF(AND(M44&lt;L44,M44&gt;0),L45-1,IF(AND(M44=0,L45&gt;0),L45-1,0)))</f>
        <v>0</v>
      </c>
      <c r="N45" s="143">
        <f t="shared" si="42"/>
        <v>0</v>
      </c>
      <c r="O45" s="143">
        <f t="shared" si="42"/>
        <v>0</v>
      </c>
      <c r="P45" s="143">
        <f t="shared" si="42"/>
        <v>0</v>
      </c>
      <c r="Q45" s="143">
        <f t="shared" si="42"/>
        <v>0</v>
      </c>
      <c r="R45" s="143">
        <f t="shared" si="42"/>
        <v>0</v>
      </c>
      <c r="S45" s="143">
        <f t="shared" si="42"/>
        <v>0</v>
      </c>
      <c r="T45" s="143">
        <f t="shared" si="42"/>
        <v>0</v>
      </c>
      <c r="U45" s="143">
        <f t="shared" si="42"/>
        <v>0</v>
      </c>
      <c r="V45" s="143">
        <f t="shared" si="42"/>
        <v>0</v>
      </c>
      <c r="W45" s="143">
        <f t="shared" si="42"/>
        <v>0</v>
      </c>
      <c r="X45" s="143">
        <f t="shared" si="42"/>
        <v>0</v>
      </c>
      <c r="Y45" s="143">
        <f t="shared" si="42"/>
        <v>0</v>
      </c>
      <c r="Z45" s="143">
        <f t="shared" si="42"/>
        <v>0</v>
      </c>
      <c r="AA45" s="143">
        <f t="shared" si="42"/>
        <v>0</v>
      </c>
      <c r="AB45" s="143">
        <f t="shared" si="42"/>
        <v>0</v>
      </c>
      <c r="AC45" s="143">
        <f t="shared" si="42"/>
        <v>0</v>
      </c>
      <c r="AD45" s="143">
        <f t="shared" si="42"/>
        <v>0</v>
      </c>
      <c r="AE45" s="143">
        <f t="shared" si="42"/>
        <v>0</v>
      </c>
      <c r="AF45" s="143">
        <f t="shared" si="42"/>
        <v>0</v>
      </c>
      <c r="AG45" s="143">
        <f t="shared" si="42"/>
        <v>0</v>
      </c>
      <c r="AH45" s="143">
        <f t="shared" si="42"/>
        <v>0</v>
      </c>
      <c r="AI45" s="143">
        <f t="shared" si="42"/>
        <v>0</v>
      </c>
      <c r="AJ45" s="143">
        <f t="shared" si="42"/>
        <v>0</v>
      </c>
      <c r="AK45" s="143">
        <f t="shared" si="42"/>
        <v>0</v>
      </c>
      <c r="AL45" s="143">
        <f t="shared" si="42"/>
        <v>0</v>
      </c>
      <c r="AM45" s="143">
        <f t="shared" si="42"/>
        <v>0</v>
      </c>
      <c r="AN45" s="143">
        <f t="shared" si="42"/>
        <v>0</v>
      </c>
      <c r="AO45" s="143">
        <f t="shared" si="42"/>
        <v>0</v>
      </c>
      <c r="AP45" s="143">
        <f t="shared" si="42"/>
        <v>0</v>
      </c>
      <c r="AQ45" s="143">
        <f t="shared" si="42"/>
        <v>0</v>
      </c>
      <c r="AR45" s="143">
        <f t="shared" si="42"/>
        <v>0</v>
      </c>
      <c r="AS45" s="143">
        <f t="shared" si="42"/>
        <v>0</v>
      </c>
      <c r="AT45" s="143">
        <f t="shared" si="42"/>
        <v>0</v>
      </c>
      <c r="AU45" s="143">
        <f t="shared" si="42"/>
        <v>0</v>
      </c>
      <c r="AV45" s="143">
        <f t="shared" si="42"/>
        <v>0</v>
      </c>
      <c r="AW45" s="143">
        <f t="shared" si="42"/>
        <v>0</v>
      </c>
      <c r="AX45" s="143">
        <f t="shared" si="42"/>
        <v>0</v>
      </c>
      <c r="AY45" s="143">
        <f t="shared" si="42"/>
        <v>0</v>
      </c>
      <c r="AZ45" s="143">
        <f t="shared" si="42"/>
        <v>0</v>
      </c>
      <c r="BA45" s="143">
        <f t="shared" si="42"/>
        <v>0</v>
      </c>
      <c r="BB45" s="143">
        <f t="shared" si="42"/>
        <v>0</v>
      </c>
      <c r="BC45" s="143">
        <f t="shared" si="42"/>
        <v>0</v>
      </c>
      <c r="BD45" s="143">
        <f t="shared" si="42"/>
        <v>0</v>
      </c>
      <c r="BE45" s="143">
        <f t="shared" si="42"/>
        <v>0</v>
      </c>
      <c r="BF45" s="143">
        <f t="shared" si="42"/>
        <v>0</v>
      </c>
      <c r="BG45" s="143">
        <f t="shared" si="42"/>
        <v>0</v>
      </c>
      <c r="BH45" s="143">
        <f t="shared" si="42"/>
        <v>0</v>
      </c>
      <c r="BI45" s="143">
        <f t="shared" si="42"/>
        <v>0</v>
      </c>
      <c r="BJ45" s="143">
        <f t="shared" si="42"/>
        <v>0</v>
      </c>
      <c r="BK45" s="143">
        <f t="shared" si="42"/>
        <v>0</v>
      </c>
      <c r="BL45" s="143">
        <f t="shared" si="42"/>
        <v>0</v>
      </c>
      <c r="BM45" s="143">
        <f t="shared" si="42"/>
        <v>0</v>
      </c>
      <c r="BN45" s="143">
        <f t="shared" si="42"/>
        <v>0</v>
      </c>
      <c r="BO45" s="143">
        <f t="shared" si="42"/>
        <v>0</v>
      </c>
      <c r="BP45" s="143">
        <f t="shared" si="42"/>
        <v>0</v>
      </c>
      <c r="BQ45" s="143">
        <f t="shared" si="42"/>
        <v>0</v>
      </c>
      <c r="BR45" s="143">
        <f t="shared" si="42"/>
        <v>0</v>
      </c>
      <c r="BS45" s="143">
        <f t="shared" si="42"/>
        <v>0</v>
      </c>
      <c r="BT45" s="143">
        <f t="shared" si="42"/>
        <v>0</v>
      </c>
      <c r="BU45" s="143">
        <f t="shared" si="42"/>
        <v>0</v>
      </c>
      <c r="BV45" s="143">
        <f t="shared" si="42"/>
        <v>0</v>
      </c>
      <c r="BW45" s="143">
        <f t="shared" si="42"/>
        <v>0</v>
      </c>
      <c r="BX45" s="143">
        <f t="shared" si="42"/>
        <v>0</v>
      </c>
      <c r="BY45" s="143">
        <f t="shared" ref="BY45:CX45" si="43">IF(AND(BY44&gt;=BX44,BY44&gt;0),BY44,IF(AND(BY44&lt;BX44,BY44&gt;0),BX45-1,IF(AND(BY44=0,BX45&gt;0),BX45-1,0)))</f>
        <v>0</v>
      </c>
      <c r="BZ45" s="143">
        <f t="shared" si="43"/>
        <v>0</v>
      </c>
      <c r="CA45" s="143">
        <f t="shared" si="43"/>
        <v>0</v>
      </c>
      <c r="CB45" s="143">
        <f t="shared" si="43"/>
        <v>0</v>
      </c>
      <c r="CC45" s="143">
        <f t="shared" si="43"/>
        <v>0</v>
      </c>
      <c r="CD45" s="143">
        <f t="shared" si="43"/>
        <v>0</v>
      </c>
      <c r="CE45" s="143">
        <f t="shared" si="43"/>
        <v>0</v>
      </c>
      <c r="CF45" s="143">
        <f t="shared" si="43"/>
        <v>0</v>
      </c>
      <c r="CG45" s="143">
        <f t="shared" si="43"/>
        <v>0</v>
      </c>
      <c r="CH45" s="143">
        <f t="shared" si="43"/>
        <v>0</v>
      </c>
      <c r="CI45" s="143">
        <f t="shared" si="43"/>
        <v>0</v>
      </c>
      <c r="CJ45" s="143">
        <f t="shared" si="43"/>
        <v>0</v>
      </c>
      <c r="CK45" s="143">
        <f t="shared" si="43"/>
        <v>0</v>
      </c>
      <c r="CL45" s="143">
        <f t="shared" si="43"/>
        <v>0</v>
      </c>
      <c r="CM45" s="143">
        <f t="shared" si="43"/>
        <v>0</v>
      </c>
      <c r="CN45" s="143">
        <f t="shared" si="43"/>
        <v>0</v>
      </c>
      <c r="CO45" s="143">
        <f t="shared" si="43"/>
        <v>0</v>
      </c>
      <c r="CP45" s="143">
        <f t="shared" si="43"/>
        <v>0</v>
      </c>
      <c r="CQ45" s="143">
        <f t="shared" si="43"/>
        <v>0</v>
      </c>
      <c r="CR45" s="143">
        <f t="shared" si="43"/>
        <v>0</v>
      </c>
      <c r="CS45" s="143">
        <f t="shared" si="43"/>
        <v>0</v>
      </c>
      <c r="CT45" s="143">
        <f t="shared" si="43"/>
        <v>0</v>
      </c>
      <c r="CU45" s="143">
        <f t="shared" si="43"/>
        <v>0</v>
      </c>
      <c r="CV45" s="143">
        <f t="shared" si="43"/>
        <v>0</v>
      </c>
      <c r="CW45" s="143">
        <f t="shared" si="43"/>
        <v>0</v>
      </c>
      <c r="CX45" s="143">
        <f t="shared" si="43"/>
        <v>0</v>
      </c>
      <c r="CY45" s="75"/>
      <c r="CZ45" s="41" t="s">
        <v>109</v>
      </c>
      <c r="DA45" s="142"/>
      <c r="DB45" s="8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row>
    <row r="46" spans="1:193" s="5" customFormat="1" ht="29.25" customHeight="1" x14ac:dyDescent="0.3">
      <c r="A46" s="205" t="s">
        <v>110</v>
      </c>
      <c r="B46" s="206"/>
      <c r="C46" s="206"/>
      <c r="D46" s="206"/>
      <c r="E46" s="206"/>
      <c r="F46" s="206"/>
      <c r="G46" s="206"/>
      <c r="H46" s="206"/>
      <c r="I46" s="206"/>
      <c r="J46" s="206"/>
      <c r="K46" s="206"/>
      <c r="L46" s="206"/>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14"/>
      <c r="DA46" s="86"/>
      <c r="DB46" s="27"/>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row>
    <row r="47" spans="1:193" s="5" customFormat="1" ht="39" customHeight="1" x14ac:dyDescent="0.3">
      <c r="A47" s="87" t="s">
        <v>111</v>
      </c>
      <c r="B47" s="80"/>
      <c r="C47" s="71">
        <f t="shared" ref="C47:E47" si="44">(IF(C44&lt;100,C41*(C45+1)*0.01,IF(C44=100,C41*(C45)*0.01,0)))</f>
        <v>0</v>
      </c>
      <c r="D47" s="71">
        <f t="shared" si="44"/>
        <v>0</v>
      </c>
      <c r="E47" s="71">
        <f t="shared" si="44"/>
        <v>0</v>
      </c>
      <c r="F47" s="71">
        <f>(IF(F44&lt;100,F41*(F45+1)*0.01,IF(F44=100,F41*(F45)*0.01,0)))</f>
        <v>0</v>
      </c>
      <c r="G47" s="71">
        <f t="shared" ref="G47:BP47" si="45">ROUNDDOWN(IF(G44&lt;100,G41*(G45+1)*0.01,IF(G44=100,G41*(G45)*0.01,0)),0)</f>
        <v>0</v>
      </c>
      <c r="H47" s="71">
        <f t="shared" si="45"/>
        <v>0</v>
      </c>
      <c r="I47" s="71">
        <f t="shared" si="45"/>
        <v>0</v>
      </c>
      <c r="J47" s="71">
        <f t="shared" si="45"/>
        <v>0</v>
      </c>
      <c r="K47" s="71">
        <f t="shared" si="45"/>
        <v>0</v>
      </c>
      <c r="L47" s="71">
        <f t="shared" si="45"/>
        <v>0</v>
      </c>
      <c r="M47" s="71">
        <f t="shared" si="45"/>
        <v>0</v>
      </c>
      <c r="N47" s="71">
        <f t="shared" si="45"/>
        <v>0</v>
      </c>
      <c r="O47" s="71">
        <f t="shared" si="45"/>
        <v>0</v>
      </c>
      <c r="P47" s="71">
        <f t="shared" si="45"/>
        <v>0</v>
      </c>
      <c r="Q47" s="71">
        <f t="shared" si="45"/>
        <v>0</v>
      </c>
      <c r="R47" s="71">
        <f t="shared" si="45"/>
        <v>0</v>
      </c>
      <c r="S47" s="71">
        <f t="shared" si="45"/>
        <v>0</v>
      </c>
      <c r="T47" s="71">
        <f t="shared" si="45"/>
        <v>0</v>
      </c>
      <c r="U47" s="71">
        <f t="shared" si="45"/>
        <v>0</v>
      </c>
      <c r="V47" s="71">
        <f t="shared" si="45"/>
        <v>0</v>
      </c>
      <c r="W47" s="71">
        <f t="shared" si="45"/>
        <v>0</v>
      </c>
      <c r="X47" s="71">
        <f t="shared" si="45"/>
        <v>0</v>
      </c>
      <c r="Y47" s="71">
        <f t="shared" si="45"/>
        <v>0</v>
      </c>
      <c r="Z47" s="71">
        <f t="shared" si="45"/>
        <v>0</v>
      </c>
      <c r="AA47" s="71">
        <f t="shared" si="45"/>
        <v>0</v>
      </c>
      <c r="AB47" s="71">
        <f t="shared" si="45"/>
        <v>0</v>
      </c>
      <c r="AC47" s="71">
        <f t="shared" si="45"/>
        <v>0</v>
      </c>
      <c r="AD47" s="71">
        <f t="shared" si="45"/>
        <v>0</v>
      </c>
      <c r="AE47" s="71">
        <f t="shared" si="45"/>
        <v>0</v>
      </c>
      <c r="AF47" s="71">
        <f t="shared" si="45"/>
        <v>0</v>
      </c>
      <c r="AG47" s="71">
        <f t="shared" si="45"/>
        <v>0</v>
      </c>
      <c r="AH47" s="71">
        <f t="shared" si="45"/>
        <v>0</v>
      </c>
      <c r="AI47" s="71">
        <f t="shared" si="45"/>
        <v>0</v>
      </c>
      <c r="AJ47" s="71">
        <f t="shared" si="45"/>
        <v>0</v>
      </c>
      <c r="AK47" s="71">
        <f t="shared" si="45"/>
        <v>0</v>
      </c>
      <c r="AL47" s="71">
        <f t="shared" si="45"/>
        <v>0</v>
      </c>
      <c r="AM47" s="71">
        <f t="shared" si="45"/>
        <v>0</v>
      </c>
      <c r="AN47" s="71">
        <f t="shared" si="45"/>
        <v>0</v>
      </c>
      <c r="AO47" s="71">
        <f t="shared" si="45"/>
        <v>0</v>
      </c>
      <c r="AP47" s="71">
        <f t="shared" si="45"/>
        <v>0</v>
      </c>
      <c r="AQ47" s="71">
        <f t="shared" si="45"/>
        <v>0</v>
      </c>
      <c r="AR47" s="71">
        <f t="shared" si="45"/>
        <v>0</v>
      </c>
      <c r="AS47" s="71">
        <f t="shared" si="45"/>
        <v>0</v>
      </c>
      <c r="AT47" s="71">
        <f t="shared" si="45"/>
        <v>0</v>
      </c>
      <c r="AU47" s="71">
        <f t="shared" si="45"/>
        <v>0</v>
      </c>
      <c r="AV47" s="71">
        <f t="shared" si="45"/>
        <v>0</v>
      </c>
      <c r="AW47" s="71">
        <f t="shared" si="45"/>
        <v>0</v>
      </c>
      <c r="AX47" s="71">
        <f t="shared" si="45"/>
        <v>0</v>
      </c>
      <c r="AY47" s="71">
        <f t="shared" si="45"/>
        <v>0</v>
      </c>
      <c r="AZ47" s="71">
        <f t="shared" si="45"/>
        <v>0</v>
      </c>
      <c r="BA47" s="71">
        <f t="shared" si="45"/>
        <v>0</v>
      </c>
      <c r="BB47" s="71">
        <f t="shared" si="45"/>
        <v>0</v>
      </c>
      <c r="BC47" s="71">
        <f t="shared" si="45"/>
        <v>0</v>
      </c>
      <c r="BD47" s="71">
        <f t="shared" si="45"/>
        <v>0</v>
      </c>
      <c r="BE47" s="71">
        <f t="shared" si="45"/>
        <v>0</v>
      </c>
      <c r="BF47" s="71">
        <f t="shared" si="45"/>
        <v>0</v>
      </c>
      <c r="BG47" s="71">
        <f t="shared" si="45"/>
        <v>0</v>
      </c>
      <c r="BH47" s="71">
        <f t="shared" si="45"/>
        <v>0</v>
      </c>
      <c r="BI47" s="71">
        <f t="shared" si="45"/>
        <v>0</v>
      </c>
      <c r="BJ47" s="71">
        <f t="shared" si="45"/>
        <v>0</v>
      </c>
      <c r="BK47" s="71">
        <f t="shared" si="45"/>
        <v>0</v>
      </c>
      <c r="BL47" s="71">
        <f t="shared" si="45"/>
        <v>0</v>
      </c>
      <c r="BM47" s="71">
        <f t="shared" si="45"/>
        <v>0</v>
      </c>
      <c r="BN47" s="71">
        <f t="shared" si="45"/>
        <v>0</v>
      </c>
      <c r="BO47" s="71">
        <f t="shared" si="45"/>
        <v>0</v>
      </c>
      <c r="BP47" s="71">
        <f t="shared" si="45"/>
        <v>0</v>
      </c>
      <c r="BQ47" s="71">
        <f t="shared" ref="BQ47:CX47" si="46">ROUNDDOWN(IF(BQ44&lt;100,BQ41*(BQ45+1)*0.01,IF(BQ44=100,BQ41*(BQ45)*0.01,0)),0)</f>
        <v>0</v>
      </c>
      <c r="BR47" s="71">
        <f t="shared" si="46"/>
        <v>0</v>
      </c>
      <c r="BS47" s="71">
        <f t="shared" si="46"/>
        <v>0</v>
      </c>
      <c r="BT47" s="71">
        <f t="shared" si="46"/>
        <v>0</v>
      </c>
      <c r="BU47" s="71">
        <f t="shared" si="46"/>
        <v>0</v>
      </c>
      <c r="BV47" s="71">
        <f t="shared" si="46"/>
        <v>0</v>
      </c>
      <c r="BW47" s="71">
        <f t="shared" si="46"/>
        <v>0</v>
      </c>
      <c r="BX47" s="71">
        <f t="shared" si="46"/>
        <v>0</v>
      </c>
      <c r="BY47" s="71">
        <f t="shared" si="46"/>
        <v>0</v>
      </c>
      <c r="BZ47" s="71">
        <f t="shared" si="46"/>
        <v>0</v>
      </c>
      <c r="CA47" s="71">
        <f t="shared" si="46"/>
        <v>0</v>
      </c>
      <c r="CB47" s="71">
        <f t="shared" si="46"/>
        <v>0</v>
      </c>
      <c r="CC47" s="71">
        <f t="shared" si="46"/>
        <v>0</v>
      </c>
      <c r="CD47" s="71">
        <f t="shared" si="46"/>
        <v>0</v>
      </c>
      <c r="CE47" s="71">
        <f t="shared" si="46"/>
        <v>0</v>
      </c>
      <c r="CF47" s="71">
        <f t="shared" si="46"/>
        <v>0</v>
      </c>
      <c r="CG47" s="71">
        <f t="shared" si="46"/>
        <v>0</v>
      </c>
      <c r="CH47" s="71">
        <f t="shared" si="46"/>
        <v>0</v>
      </c>
      <c r="CI47" s="71">
        <f t="shared" si="46"/>
        <v>0</v>
      </c>
      <c r="CJ47" s="71">
        <f t="shared" si="46"/>
        <v>0</v>
      </c>
      <c r="CK47" s="71">
        <f t="shared" si="46"/>
        <v>0</v>
      </c>
      <c r="CL47" s="71">
        <f t="shared" si="46"/>
        <v>0</v>
      </c>
      <c r="CM47" s="71">
        <f t="shared" si="46"/>
        <v>0</v>
      </c>
      <c r="CN47" s="71">
        <f t="shared" si="46"/>
        <v>0</v>
      </c>
      <c r="CO47" s="71">
        <f t="shared" si="46"/>
        <v>0</v>
      </c>
      <c r="CP47" s="71">
        <f t="shared" si="46"/>
        <v>0</v>
      </c>
      <c r="CQ47" s="71">
        <f t="shared" si="46"/>
        <v>0</v>
      </c>
      <c r="CR47" s="71">
        <f t="shared" si="46"/>
        <v>0</v>
      </c>
      <c r="CS47" s="71">
        <f t="shared" si="46"/>
        <v>0</v>
      </c>
      <c r="CT47" s="71">
        <f t="shared" si="46"/>
        <v>0</v>
      </c>
      <c r="CU47" s="71">
        <f t="shared" si="46"/>
        <v>0</v>
      </c>
      <c r="CV47" s="71">
        <f t="shared" si="46"/>
        <v>0</v>
      </c>
      <c r="CW47" s="71">
        <f t="shared" si="46"/>
        <v>0</v>
      </c>
      <c r="CX47" s="71">
        <f t="shared" si="46"/>
        <v>0</v>
      </c>
      <c r="CY47" s="88"/>
      <c r="CZ47" s="41" t="s">
        <v>112</v>
      </c>
      <c r="DA47" s="27"/>
      <c r="DB47" s="24"/>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row>
    <row r="48" spans="1:193" s="5" customFormat="1" ht="39" customHeight="1" x14ac:dyDescent="0.3">
      <c r="A48" s="87" t="s">
        <v>113</v>
      </c>
      <c r="B48" s="80"/>
      <c r="C48" s="71">
        <f>C41-C47</f>
        <v>0</v>
      </c>
      <c r="D48" s="71">
        <f>D41-D47</f>
        <v>0</v>
      </c>
      <c r="E48" s="71">
        <f t="shared" ref="E48:BP48" si="47">E41-E47</f>
        <v>0</v>
      </c>
      <c r="F48" s="71">
        <f>F41-F47</f>
        <v>0</v>
      </c>
      <c r="G48" s="71">
        <f t="shared" si="47"/>
        <v>0</v>
      </c>
      <c r="H48" s="71">
        <f t="shared" si="47"/>
        <v>0</v>
      </c>
      <c r="I48" s="71">
        <f t="shared" si="47"/>
        <v>0</v>
      </c>
      <c r="J48" s="71">
        <f t="shared" si="47"/>
        <v>0</v>
      </c>
      <c r="K48" s="71">
        <f t="shared" si="47"/>
        <v>0</v>
      </c>
      <c r="L48" s="71">
        <f t="shared" si="47"/>
        <v>0</v>
      </c>
      <c r="M48" s="71">
        <f t="shared" si="47"/>
        <v>0</v>
      </c>
      <c r="N48" s="71">
        <f t="shared" si="47"/>
        <v>0</v>
      </c>
      <c r="O48" s="71">
        <f t="shared" si="47"/>
        <v>0</v>
      </c>
      <c r="P48" s="71">
        <f t="shared" si="47"/>
        <v>0</v>
      </c>
      <c r="Q48" s="71">
        <f t="shared" si="47"/>
        <v>0</v>
      </c>
      <c r="R48" s="71">
        <f t="shared" si="47"/>
        <v>0</v>
      </c>
      <c r="S48" s="71">
        <f t="shared" si="47"/>
        <v>0</v>
      </c>
      <c r="T48" s="71">
        <f t="shared" si="47"/>
        <v>0</v>
      </c>
      <c r="U48" s="71">
        <f t="shared" si="47"/>
        <v>0</v>
      </c>
      <c r="V48" s="71">
        <f t="shared" si="47"/>
        <v>0</v>
      </c>
      <c r="W48" s="71">
        <f t="shared" si="47"/>
        <v>0</v>
      </c>
      <c r="X48" s="71">
        <f t="shared" si="47"/>
        <v>0</v>
      </c>
      <c r="Y48" s="71">
        <f t="shared" si="47"/>
        <v>0</v>
      </c>
      <c r="Z48" s="71">
        <f t="shared" si="47"/>
        <v>0</v>
      </c>
      <c r="AA48" s="71">
        <f t="shared" si="47"/>
        <v>0</v>
      </c>
      <c r="AB48" s="71">
        <f t="shared" si="47"/>
        <v>0</v>
      </c>
      <c r="AC48" s="71">
        <f t="shared" si="47"/>
        <v>0</v>
      </c>
      <c r="AD48" s="71">
        <f t="shared" si="47"/>
        <v>0</v>
      </c>
      <c r="AE48" s="71">
        <f t="shared" si="47"/>
        <v>0</v>
      </c>
      <c r="AF48" s="71">
        <f t="shared" si="47"/>
        <v>0</v>
      </c>
      <c r="AG48" s="71">
        <f t="shared" si="47"/>
        <v>0</v>
      </c>
      <c r="AH48" s="71">
        <f t="shared" si="47"/>
        <v>0</v>
      </c>
      <c r="AI48" s="71">
        <f t="shared" si="47"/>
        <v>0</v>
      </c>
      <c r="AJ48" s="71">
        <f t="shared" si="47"/>
        <v>0</v>
      </c>
      <c r="AK48" s="71">
        <f t="shared" si="47"/>
        <v>0</v>
      </c>
      <c r="AL48" s="71">
        <f t="shared" si="47"/>
        <v>0</v>
      </c>
      <c r="AM48" s="71">
        <f t="shared" si="47"/>
        <v>0</v>
      </c>
      <c r="AN48" s="71">
        <f t="shared" si="47"/>
        <v>0</v>
      </c>
      <c r="AO48" s="71">
        <f t="shared" si="47"/>
        <v>0</v>
      </c>
      <c r="AP48" s="71">
        <f t="shared" si="47"/>
        <v>0</v>
      </c>
      <c r="AQ48" s="71">
        <f t="shared" si="47"/>
        <v>0</v>
      </c>
      <c r="AR48" s="71">
        <f t="shared" si="47"/>
        <v>0</v>
      </c>
      <c r="AS48" s="71">
        <f t="shared" si="47"/>
        <v>0</v>
      </c>
      <c r="AT48" s="71">
        <f t="shared" si="47"/>
        <v>0</v>
      </c>
      <c r="AU48" s="71">
        <f t="shared" si="47"/>
        <v>0</v>
      </c>
      <c r="AV48" s="71">
        <f t="shared" si="47"/>
        <v>0</v>
      </c>
      <c r="AW48" s="71">
        <f t="shared" si="47"/>
        <v>0</v>
      </c>
      <c r="AX48" s="71">
        <f t="shared" si="47"/>
        <v>0</v>
      </c>
      <c r="AY48" s="71">
        <f t="shared" si="47"/>
        <v>0</v>
      </c>
      <c r="AZ48" s="71">
        <f t="shared" si="47"/>
        <v>0</v>
      </c>
      <c r="BA48" s="71">
        <f t="shared" si="47"/>
        <v>0</v>
      </c>
      <c r="BB48" s="71">
        <f t="shared" si="47"/>
        <v>0</v>
      </c>
      <c r="BC48" s="71">
        <f t="shared" si="47"/>
        <v>0</v>
      </c>
      <c r="BD48" s="71">
        <f t="shared" si="47"/>
        <v>0</v>
      </c>
      <c r="BE48" s="71">
        <f t="shared" si="47"/>
        <v>0</v>
      </c>
      <c r="BF48" s="71">
        <f t="shared" si="47"/>
        <v>0</v>
      </c>
      <c r="BG48" s="71">
        <f t="shared" si="47"/>
        <v>0</v>
      </c>
      <c r="BH48" s="71">
        <f t="shared" si="47"/>
        <v>0</v>
      </c>
      <c r="BI48" s="71">
        <f t="shared" si="47"/>
        <v>0</v>
      </c>
      <c r="BJ48" s="71">
        <f t="shared" si="47"/>
        <v>0</v>
      </c>
      <c r="BK48" s="71">
        <f t="shared" si="47"/>
        <v>0</v>
      </c>
      <c r="BL48" s="71">
        <f t="shared" si="47"/>
        <v>0</v>
      </c>
      <c r="BM48" s="71">
        <f t="shared" si="47"/>
        <v>0</v>
      </c>
      <c r="BN48" s="71">
        <f t="shared" si="47"/>
        <v>0</v>
      </c>
      <c r="BO48" s="71">
        <f t="shared" si="47"/>
        <v>0</v>
      </c>
      <c r="BP48" s="71">
        <f t="shared" si="47"/>
        <v>0</v>
      </c>
      <c r="BQ48" s="71">
        <f t="shared" ref="BQ48:CX48" si="48">BQ41-BQ47</f>
        <v>0</v>
      </c>
      <c r="BR48" s="71">
        <f t="shared" si="48"/>
        <v>0</v>
      </c>
      <c r="BS48" s="71">
        <f t="shared" si="48"/>
        <v>0</v>
      </c>
      <c r="BT48" s="71">
        <f t="shared" si="48"/>
        <v>0</v>
      </c>
      <c r="BU48" s="71">
        <f t="shared" si="48"/>
        <v>0</v>
      </c>
      <c r="BV48" s="71">
        <f t="shared" si="48"/>
        <v>0</v>
      </c>
      <c r="BW48" s="71">
        <f t="shared" si="48"/>
        <v>0</v>
      </c>
      <c r="BX48" s="71">
        <f t="shared" si="48"/>
        <v>0</v>
      </c>
      <c r="BY48" s="71">
        <f t="shared" si="48"/>
        <v>0</v>
      </c>
      <c r="BZ48" s="71">
        <f t="shared" si="48"/>
        <v>0</v>
      </c>
      <c r="CA48" s="71">
        <f t="shared" si="48"/>
        <v>0</v>
      </c>
      <c r="CB48" s="71">
        <f t="shared" si="48"/>
        <v>0</v>
      </c>
      <c r="CC48" s="71">
        <f t="shared" si="48"/>
        <v>0</v>
      </c>
      <c r="CD48" s="71">
        <f t="shared" si="48"/>
        <v>0</v>
      </c>
      <c r="CE48" s="71">
        <f t="shared" si="48"/>
        <v>0</v>
      </c>
      <c r="CF48" s="71">
        <f t="shared" si="48"/>
        <v>0</v>
      </c>
      <c r="CG48" s="71">
        <f t="shared" si="48"/>
        <v>0</v>
      </c>
      <c r="CH48" s="71">
        <f t="shared" si="48"/>
        <v>0</v>
      </c>
      <c r="CI48" s="71">
        <f t="shared" si="48"/>
        <v>0</v>
      </c>
      <c r="CJ48" s="71">
        <f t="shared" si="48"/>
        <v>0</v>
      </c>
      <c r="CK48" s="71">
        <f t="shared" si="48"/>
        <v>0</v>
      </c>
      <c r="CL48" s="71">
        <f t="shared" si="48"/>
        <v>0</v>
      </c>
      <c r="CM48" s="71">
        <f t="shared" si="48"/>
        <v>0</v>
      </c>
      <c r="CN48" s="71">
        <f t="shared" si="48"/>
        <v>0</v>
      </c>
      <c r="CO48" s="71">
        <f t="shared" si="48"/>
        <v>0</v>
      </c>
      <c r="CP48" s="71">
        <f t="shared" si="48"/>
        <v>0</v>
      </c>
      <c r="CQ48" s="71">
        <f t="shared" si="48"/>
        <v>0</v>
      </c>
      <c r="CR48" s="71">
        <f t="shared" si="48"/>
        <v>0</v>
      </c>
      <c r="CS48" s="71">
        <f t="shared" si="48"/>
        <v>0</v>
      </c>
      <c r="CT48" s="71">
        <f t="shared" si="48"/>
        <v>0</v>
      </c>
      <c r="CU48" s="71">
        <f t="shared" si="48"/>
        <v>0</v>
      </c>
      <c r="CV48" s="71">
        <f t="shared" si="48"/>
        <v>0</v>
      </c>
      <c r="CW48" s="71">
        <f t="shared" si="48"/>
        <v>0</v>
      </c>
      <c r="CX48" s="71">
        <f t="shared" si="48"/>
        <v>0</v>
      </c>
      <c r="CY48" s="88"/>
      <c r="CZ48" s="41"/>
      <c r="DA48" s="27"/>
      <c r="DB48" s="24"/>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row>
    <row r="49" spans="1:193" s="5" customFormat="1" ht="39" customHeight="1" x14ac:dyDescent="0.3">
      <c r="A49" s="87" t="s">
        <v>114</v>
      </c>
      <c r="B49" s="80"/>
      <c r="C49" s="71"/>
      <c r="D49" s="71">
        <f>C48+D48-D50</f>
        <v>0</v>
      </c>
      <c r="E49" s="71">
        <f>D49+E48-E50</f>
        <v>0</v>
      </c>
      <c r="F49" s="71">
        <f>E49+F48-F50</f>
        <v>0</v>
      </c>
      <c r="G49" s="71">
        <f t="shared" ref="G49:BR49" si="49">F49+G48-G50</f>
        <v>0</v>
      </c>
      <c r="H49" s="71">
        <f t="shared" si="49"/>
        <v>0</v>
      </c>
      <c r="I49" s="71">
        <f t="shared" si="49"/>
        <v>0</v>
      </c>
      <c r="J49" s="71">
        <f t="shared" si="49"/>
        <v>0</v>
      </c>
      <c r="K49" s="71">
        <f t="shared" si="49"/>
        <v>0</v>
      </c>
      <c r="L49" s="71">
        <f t="shared" si="49"/>
        <v>0</v>
      </c>
      <c r="M49" s="71">
        <f t="shared" si="49"/>
        <v>0</v>
      </c>
      <c r="N49" s="71">
        <f t="shared" si="49"/>
        <v>0</v>
      </c>
      <c r="O49" s="71">
        <f t="shared" si="49"/>
        <v>0</v>
      </c>
      <c r="P49" s="71">
        <f t="shared" si="49"/>
        <v>0</v>
      </c>
      <c r="Q49" s="71">
        <f t="shared" si="49"/>
        <v>0</v>
      </c>
      <c r="R49" s="71">
        <f t="shared" si="49"/>
        <v>0</v>
      </c>
      <c r="S49" s="71">
        <f t="shared" si="49"/>
        <v>0</v>
      </c>
      <c r="T49" s="71">
        <f t="shared" si="49"/>
        <v>0</v>
      </c>
      <c r="U49" s="71">
        <f t="shared" si="49"/>
        <v>0</v>
      </c>
      <c r="V49" s="71">
        <f t="shared" si="49"/>
        <v>0</v>
      </c>
      <c r="W49" s="71">
        <f t="shared" si="49"/>
        <v>0</v>
      </c>
      <c r="X49" s="71">
        <f t="shared" si="49"/>
        <v>0</v>
      </c>
      <c r="Y49" s="71">
        <f t="shared" si="49"/>
        <v>0</v>
      </c>
      <c r="Z49" s="71">
        <f t="shared" si="49"/>
        <v>0</v>
      </c>
      <c r="AA49" s="71">
        <f t="shared" si="49"/>
        <v>0</v>
      </c>
      <c r="AB49" s="71">
        <f t="shared" si="49"/>
        <v>0</v>
      </c>
      <c r="AC49" s="71">
        <f t="shared" si="49"/>
        <v>0</v>
      </c>
      <c r="AD49" s="71">
        <f t="shared" si="49"/>
        <v>0</v>
      </c>
      <c r="AE49" s="71">
        <f t="shared" si="49"/>
        <v>0</v>
      </c>
      <c r="AF49" s="71">
        <f t="shared" si="49"/>
        <v>0</v>
      </c>
      <c r="AG49" s="71">
        <f t="shared" si="49"/>
        <v>0</v>
      </c>
      <c r="AH49" s="71">
        <f t="shared" si="49"/>
        <v>0</v>
      </c>
      <c r="AI49" s="71">
        <f t="shared" si="49"/>
        <v>0</v>
      </c>
      <c r="AJ49" s="71">
        <f t="shared" si="49"/>
        <v>0</v>
      </c>
      <c r="AK49" s="71">
        <f t="shared" si="49"/>
        <v>0</v>
      </c>
      <c r="AL49" s="71">
        <f t="shared" si="49"/>
        <v>0</v>
      </c>
      <c r="AM49" s="71">
        <f t="shared" si="49"/>
        <v>0</v>
      </c>
      <c r="AN49" s="71">
        <f t="shared" si="49"/>
        <v>0</v>
      </c>
      <c r="AO49" s="71">
        <f t="shared" si="49"/>
        <v>0</v>
      </c>
      <c r="AP49" s="71">
        <f t="shared" si="49"/>
        <v>0</v>
      </c>
      <c r="AQ49" s="71">
        <f t="shared" si="49"/>
        <v>0</v>
      </c>
      <c r="AR49" s="71">
        <f t="shared" si="49"/>
        <v>0</v>
      </c>
      <c r="AS49" s="71">
        <f t="shared" si="49"/>
        <v>0</v>
      </c>
      <c r="AT49" s="71">
        <f t="shared" si="49"/>
        <v>0</v>
      </c>
      <c r="AU49" s="71">
        <f t="shared" si="49"/>
        <v>0</v>
      </c>
      <c r="AV49" s="71">
        <f t="shared" si="49"/>
        <v>0</v>
      </c>
      <c r="AW49" s="71">
        <f t="shared" si="49"/>
        <v>0</v>
      </c>
      <c r="AX49" s="71">
        <f t="shared" si="49"/>
        <v>0</v>
      </c>
      <c r="AY49" s="71">
        <f t="shared" si="49"/>
        <v>0</v>
      </c>
      <c r="AZ49" s="71">
        <f t="shared" si="49"/>
        <v>0</v>
      </c>
      <c r="BA49" s="71">
        <f t="shared" si="49"/>
        <v>0</v>
      </c>
      <c r="BB49" s="71">
        <f t="shared" si="49"/>
        <v>0</v>
      </c>
      <c r="BC49" s="71">
        <f t="shared" si="49"/>
        <v>0</v>
      </c>
      <c r="BD49" s="71">
        <f t="shared" si="49"/>
        <v>0</v>
      </c>
      <c r="BE49" s="71">
        <f t="shared" si="49"/>
        <v>0</v>
      </c>
      <c r="BF49" s="71">
        <f t="shared" si="49"/>
        <v>0</v>
      </c>
      <c r="BG49" s="71">
        <f t="shared" si="49"/>
        <v>0</v>
      </c>
      <c r="BH49" s="71">
        <f t="shared" si="49"/>
        <v>0</v>
      </c>
      <c r="BI49" s="71">
        <f t="shared" si="49"/>
        <v>0</v>
      </c>
      <c r="BJ49" s="71">
        <f t="shared" si="49"/>
        <v>0</v>
      </c>
      <c r="BK49" s="71">
        <f t="shared" si="49"/>
        <v>0</v>
      </c>
      <c r="BL49" s="71">
        <f t="shared" si="49"/>
        <v>0</v>
      </c>
      <c r="BM49" s="71">
        <f t="shared" si="49"/>
        <v>0</v>
      </c>
      <c r="BN49" s="71">
        <f t="shared" si="49"/>
        <v>0</v>
      </c>
      <c r="BO49" s="71">
        <f t="shared" si="49"/>
        <v>0</v>
      </c>
      <c r="BP49" s="71">
        <f t="shared" si="49"/>
        <v>0</v>
      </c>
      <c r="BQ49" s="71">
        <f t="shared" si="49"/>
        <v>0</v>
      </c>
      <c r="BR49" s="71">
        <f t="shared" si="49"/>
        <v>0</v>
      </c>
      <c r="BS49" s="71">
        <f t="shared" ref="BS49:CX49" si="50">BR49+BS48-BS50</f>
        <v>0</v>
      </c>
      <c r="BT49" s="71">
        <f t="shared" si="50"/>
        <v>0</v>
      </c>
      <c r="BU49" s="71">
        <f t="shared" si="50"/>
        <v>0</v>
      </c>
      <c r="BV49" s="71">
        <f t="shared" si="50"/>
        <v>0</v>
      </c>
      <c r="BW49" s="71">
        <f t="shared" si="50"/>
        <v>0</v>
      </c>
      <c r="BX49" s="71">
        <f t="shared" si="50"/>
        <v>0</v>
      </c>
      <c r="BY49" s="71">
        <f t="shared" si="50"/>
        <v>0</v>
      </c>
      <c r="BZ49" s="71">
        <f t="shared" si="50"/>
        <v>0</v>
      </c>
      <c r="CA49" s="71">
        <f t="shared" si="50"/>
        <v>0</v>
      </c>
      <c r="CB49" s="71">
        <f t="shared" si="50"/>
        <v>0</v>
      </c>
      <c r="CC49" s="71">
        <f t="shared" si="50"/>
        <v>0</v>
      </c>
      <c r="CD49" s="71">
        <f t="shared" si="50"/>
        <v>0</v>
      </c>
      <c r="CE49" s="71">
        <f t="shared" si="50"/>
        <v>0</v>
      </c>
      <c r="CF49" s="71">
        <f t="shared" si="50"/>
        <v>0</v>
      </c>
      <c r="CG49" s="71">
        <f t="shared" si="50"/>
        <v>0</v>
      </c>
      <c r="CH49" s="71">
        <f t="shared" si="50"/>
        <v>0</v>
      </c>
      <c r="CI49" s="71">
        <f t="shared" si="50"/>
        <v>0</v>
      </c>
      <c r="CJ49" s="71">
        <f t="shared" si="50"/>
        <v>0</v>
      </c>
      <c r="CK49" s="71">
        <f t="shared" si="50"/>
        <v>0</v>
      </c>
      <c r="CL49" s="71">
        <f t="shared" si="50"/>
        <v>0</v>
      </c>
      <c r="CM49" s="71">
        <f t="shared" si="50"/>
        <v>0</v>
      </c>
      <c r="CN49" s="71">
        <f t="shared" si="50"/>
        <v>0</v>
      </c>
      <c r="CO49" s="71">
        <f t="shared" si="50"/>
        <v>0</v>
      </c>
      <c r="CP49" s="71">
        <f t="shared" si="50"/>
        <v>0</v>
      </c>
      <c r="CQ49" s="71">
        <f t="shared" si="50"/>
        <v>0</v>
      </c>
      <c r="CR49" s="71">
        <f t="shared" si="50"/>
        <v>0</v>
      </c>
      <c r="CS49" s="71">
        <f t="shared" si="50"/>
        <v>0</v>
      </c>
      <c r="CT49" s="71">
        <f t="shared" si="50"/>
        <v>0</v>
      </c>
      <c r="CU49" s="71">
        <f t="shared" si="50"/>
        <v>0</v>
      </c>
      <c r="CV49" s="71">
        <f t="shared" si="50"/>
        <v>0</v>
      </c>
      <c r="CW49" s="71">
        <f t="shared" si="50"/>
        <v>0</v>
      </c>
      <c r="CX49" s="71">
        <f t="shared" si="50"/>
        <v>0</v>
      </c>
      <c r="CY49" s="88"/>
      <c r="CZ49" s="41"/>
      <c r="DA49" s="27"/>
      <c r="DB49" s="24"/>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row>
    <row r="50" spans="1:193" s="5" customFormat="1" ht="42" x14ac:dyDescent="0.3">
      <c r="A50" s="87" t="s">
        <v>115</v>
      </c>
      <c r="B50" s="80"/>
      <c r="C50" s="71"/>
      <c r="D50" s="71">
        <f>SUM(Sheet2!C22:C121)-D47</f>
        <v>0</v>
      </c>
      <c r="E50" s="71">
        <f>SUM(Sheet2!D22:D121)-E47</f>
        <v>0</v>
      </c>
      <c r="F50" s="71">
        <f>SUM(Sheet2!E22:E121)-F47</f>
        <v>0</v>
      </c>
      <c r="G50" s="71">
        <f>SUM(Sheet2!F22:F121)-G47</f>
        <v>0</v>
      </c>
      <c r="H50" s="71">
        <f>SUM(Sheet2!G22:G121)-H47</f>
        <v>0</v>
      </c>
      <c r="I50" s="71">
        <f>SUM(Sheet2!H22:H121)-I47</f>
        <v>0</v>
      </c>
      <c r="J50" s="71">
        <f>SUM(Sheet2!I22:I121)-J47</f>
        <v>0</v>
      </c>
      <c r="K50" s="71">
        <f>SUM(Sheet2!J22:J121)-K47</f>
        <v>0</v>
      </c>
      <c r="L50" s="71">
        <f>SUM(Sheet2!K22:K121)-L47</f>
        <v>0</v>
      </c>
      <c r="M50" s="71">
        <f>SUM(Sheet2!L22:L121)-M47</f>
        <v>0</v>
      </c>
      <c r="N50" s="71">
        <f>SUM(Sheet2!M22:M121)-N47</f>
        <v>0</v>
      </c>
      <c r="O50" s="71">
        <f>SUM(Sheet2!N22:N121)-O47</f>
        <v>0</v>
      </c>
      <c r="P50" s="71">
        <f>SUM(Sheet2!O22:O121)-P47</f>
        <v>0</v>
      </c>
      <c r="Q50" s="71">
        <f>SUM(Sheet2!P22:P121)-Q47</f>
        <v>0</v>
      </c>
      <c r="R50" s="71">
        <f>SUM(Sheet2!Q22:Q121)-R47</f>
        <v>0</v>
      </c>
      <c r="S50" s="71">
        <f>SUM(Sheet2!R22:R121)-S47</f>
        <v>0</v>
      </c>
      <c r="T50" s="71">
        <f>SUM(Sheet2!S22:S121)-T47</f>
        <v>0</v>
      </c>
      <c r="U50" s="71">
        <f>SUM(Sheet2!T22:T121)-U47</f>
        <v>0</v>
      </c>
      <c r="V50" s="71">
        <f>SUM(Sheet2!U22:U121)-V47</f>
        <v>0</v>
      </c>
      <c r="W50" s="71">
        <f>SUM(Sheet2!V22:V121)-W47</f>
        <v>0</v>
      </c>
      <c r="X50" s="71">
        <f>SUM(Sheet2!W22:W121)-X47</f>
        <v>0</v>
      </c>
      <c r="Y50" s="71">
        <f>SUM(Sheet2!X22:X121)-Y47</f>
        <v>0</v>
      </c>
      <c r="Z50" s="71">
        <f>SUM(Sheet2!Y22:Y121)-Z47</f>
        <v>0</v>
      </c>
      <c r="AA50" s="71">
        <f>SUM(Sheet2!Z22:Z121)-AA47</f>
        <v>0</v>
      </c>
      <c r="AB50" s="71">
        <f>SUM(Sheet2!AA22:AA121)-AB47</f>
        <v>0</v>
      </c>
      <c r="AC50" s="71">
        <f>SUM(Sheet2!AB22:AB121)-AC47</f>
        <v>0</v>
      </c>
      <c r="AD50" s="71">
        <f>SUM(Sheet2!AC22:AC121)-AD47</f>
        <v>0</v>
      </c>
      <c r="AE50" s="71">
        <f>SUM(Sheet2!AD22:AD121)-AE47</f>
        <v>0</v>
      </c>
      <c r="AF50" s="71">
        <f>SUM(Sheet2!AE22:AE121)-AF47</f>
        <v>0</v>
      </c>
      <c r="AG50" s="71">
        <f>SUM(Sheet2!AF22:AF121)-AG47</f>
        <v>0</v>
      </c>
      <c r="AH50" s="71">
        <f>SUM(Sheet2!AG22:AG121)-AH47</f>
        <v>0</v>
      </c>
      <c r="AI50" s="71">
        <f>SUM(Sheet2!AH22:AH121)-AI47</f>
        <v>0</v>
      </c>
      <c r="AJ50" s="71">
        <f>SUM(Sheet2!AI22:AI121)-AJ47</f>
        <v>0</v>
      </c>
      <c r="AK50" s="71">
        <f>SUM(Sheet2!AJ22:AJ121)-AK47</f>
        <v>0</v>
      </c>
      <c r="AL50" s="71">
        <f>SUM(Sheet2!AK22:AK121)-AL47</f>
        <v>0</v>
      </c>
      <c r="AM50" s="71">
        <f>SUM(Sheet2!AL22:AL121)-AM47</f>
        <v>0</v>
      </c>
      <c r="AN50" s="71">
        <f>SUM(Sheet2!AM22:AM121)-AN47</f>
        <v>0</v>
      </c>
      <c r="AO50" s="71">
        <f>SUM(Sheet2!AN22:AN121)-AO47</f>
        <v>0</v>
      </c>
      <c r="AP50" s="71">
        <f>SUM(Sheet2!AO22:AO121)-AP47</f>
        <v>0</v>
      </c>
      <c r="AQ50" s="71">
        <f>SUM(Sheet2!AP22:AP121)-AQ47</f>
        <v>0</v>
      </c>
      <c r="AR50" s="71">
        <f>SUM(Sheet2!AQ22:AQ121)-AR47</f>
        <v>0</v>
      </c>
      <c r="AS50" s="71">
        <f>SUM(Sheet2!AR22:AR121)-AS47</f>
        <v>0</v>
      </c>
      <c r="AT50" s="71">
        <f>SUM(Sheet2!AS22:AS121)-AT47</f>
        <v>0</v>
      </c>
      <c r="AU50" s="71">
        <f>SUM(Sheet2!AT22:AT121)-AU47</f>
        <v>0</v>
      </c>
      <c r="AV50" s="71">
        <f>SUM(Sheet2!AU22:AU121)-AV47</f>
        <v>0</v>
      </c>
      <c r="AW50" s="71">
        <f>SUM(Sheet2!AV22:AV121)-AW47</f>
        <v>0</v>
      </c>
      <c r="AX50" s="71">
        <f>SUM(Sheet2!AW22:AW121)-AX47</f>
        <v>0</v>
      </c>
      <c r="AY50" s="71">
        <f>SUM(Sheet2!AX22:AX121)-AY47</f>
        <v>0</v>
      </c>
      <c r="AZ50" s="71">
        <f>SUM(Sheet2!AY22:AY121)-AZ47</f>
        <v>0</v>
      </c>
      <c r="BA50" s="71">
        <f>SUM(Sheet2!AZ22:AZ121)-BA47</f>
        <v>0</v>
      </c>
      <c r="BB50" s="71">
        <f>SUM(Sheet2!BA22:BA121)-BB47</f>
        <v>0</v>
      </c>
      <c r="BC50" s="71">
        <f>SUM(Sheet2!BB22:BB121)-BC47</f>
        <v>0</v>
      </c>
      <c r="BD50" s="71">
        <f>SUM(Sheet2!BC22:BC121)-BD47</f>
        <v>0</v>
      </c>
      <c r="BE50" s="71">
        <f>SUM(Sheet2!BD22:BD121)-BE47</f>
        <v>0</v>
      </c>
      <c r="BF50" s="71">
        <f>SUM(Sheet2!BE22:BE121)-BF47</f>
        <v>0</v>
      </c>
      <c r="BG50" s="71">
        <f>SUM(Sheet2!BF22:BF121)-BG47</f>
        <v>0</v>
      </c>
      <c r="BH50" s="71">
        <f>SUM(Sheet2!BG22:BG121)-BH47</f>
        <v>0</v>
      </c>
      <c r="BI50" s="71">
        <f>SUM(Sheet2!BH22:BH121)-BI47</f>
        <v>0</v>
      </c>
      <c r="BJ50" s="71">
        <f>SUM(Sheet2!BI22:BI121)-BJ47</f>
        <v>0</v>
      </c>
      <c r="BK50" s="71">
        <f>SUM(Sheet2!BJ22:BJ121)-BK47</f>
        <v>0</v>
      </c>
      <c r="BL50" s="71">
        <f>SUM(Sheet2!BK22:BK121)-BL47</f>
        <v>0</v>
      </c>
      <c r="BM50" s="71">
        <f>SUM(Sheet2!BL22:BL121)-BM47</f>
        <v>0</v>
      </c>
      <c r="BN50" s="71">
        <f>SUM(Sheet2!BM22:BM121)-BN47</f>
        <v>0</v>
      </c>
      <c r="BO50" s="71">
        <f>SUM(Sheet2!BN22:BN121)-BO47</f>
        <v>0</v>
      </c>
      <c r="BP50" s="71">
        <f>SUM(Sheet2!BO22:BO121)-BP47</f>
        <v>0</v>
      </c>
      <c r="BQ50" s="71">
        <f>SUM(Sheet2!BP22:BP121)-BQ47</f>
        <v>0</v>
      </c>
      <c r="BR50" s="71">
        <f>SUM(Sheet2!BQ22:BQ121)-BR47</f>
        <v>0</v>
      </c>
      <c r="BS50" s="71">
        <f>SUM(Sheet2!BR22:BR121)-BS47</f>
        <v>0</v>
      </c>
      <c r="BT50" s="71">
        <f>SUM(Sheet2!BS22:BS121)-BT47</f>
        <v>0</v>
      </c>
      <c r="BU50" s="71">
        <f>SUM(Sheet2!BT22:BT121)-BU47</f>
        <v>0</v>
      </c>
      <c r="BV50" s="71">
        <f>SUM(Sheet2!BU22:BU121)-BV47</f>
        <v>0</v>
      </c>
      <c r="BW50" s="71">
        <f>SUM(Sheet2!BV22:BV121)-BW47</f>
        <v>0</v>
      </c>
      <c r="BX50" s="71">
        <f>SUM(Sheet2!BW22:BW121)-BX47</f>
        <v>0</v>
      </c>
      <c r="BY50" s="71">
        <f>SUM(Sheet2!BX22:BX121)-BY47</f>
        <v>0</v>
      </c>
      <c r="BZ50" s="71">
        <f>SUM(Sheet2!BY22:BY121)-BZ47</f>
        <v>0</v>
      </c>
      <c r="CA50" s="71">
        <f>SUM(Sheet2!BZ22:BZ121)-CA47</f>
        <v>0</v>
      </c>
      <c r="CB50" s="71">
        <f>SUM(Sheet2!CA22:CA121)-CB47</f>
        <v>0</v>
      </c>
      <c r="CC50" s="71">
        <f>SUM(Sheet2!CB22:CB121)-CC47</f>
        <v>0</v>
      </c>
      <c r="CD50" s="71">
        <f>SUM(Sheet2!CC22:CC121)-CD47</f>
        <v>0</v>
      </c>
      <c r="CE50" s="71">
        <f>SUM(Sheet2!CD22:CD121)-CE47</f>
        <v>0</v>
      </c>
      <c r="CF50" s="71">
        <f>SUM(Sheet2!CE22:CE121)-CF47</f>
        <v>0</v>
      </c>
      <c r="CG50" s="71">
        <f>SUM(Sheet2!CF22:CF121)-CG47</f>
        <v>0</v>
      </c>
      <c r="CH50" s="71">
        <f>SUM(Sheet2!CG22:CG121)-CH47</f>
        <v>0</v>
      </c>
      <c r="CI50" s="71">
        <f>SUM(Sheet2!CH22:CH121)-CI47</f>
        <v>0</v>
      </c>
      <c r="CJ50" s="71">
        <f>SUM(Sheet2!CI22:CI121)-CJ47</f>
        <v>0</v>
      </c>
      <c r="CK50" s="71">
        <f>SUM(Sheet2!CJ22:CJ121)-CK47</f>
        <v>0</v>
      </c>
      <c r="CL50" s="71">
        <f>SUM(Sheet2!CK22:CK121)-CL47</f>
        <v>0</v>
      </c>
      <c r="CM50" s="71">
        <f>SUM(Sheet2!CL22:CL121)-CM47</f>
        <v>0</v>
      </c>
      <c r="CN50" s="71">
        <f>SUM(Sheet2!CM22:CM121)-CN47</f>
        <v>0</v>
      </c>
      <c r="CO50" s="71">
        <f>SUM(Sheet2!CN22:CN121)-CO47</f>
        <v>0</v>
      </c>
      <c r="CP50" s="71">
        <f>SUM(Sheet2!CO22:CO121)-CP47</f>
        <v>0</v>
      </c>
      <c r="CQ50" s="71">
        <f>SUM(Sheet2!CP22:CP121)-CQ47</f>
        <v>0</v>
      </c>
      <c r="CR50" s="71">
        <f>SUM(Sheet2!CQ22:CQ121)-CR47</f>
        <v>0</v>
      </c>
      <c r="CS50" s="71">
        <f>SUM(Sheet2!CR22:CR121)-CS47</f>
        <v>0</v>
      </c>
      <c r="CT50" s="71">
        <f>SUM(Sheet2!CS22:CS121)-CT47</f>
        <v>0</v>
      </c>
      <c r="CU50" s="71">
        <f>SUM(Sheet2!CT22:CT121)-CU47</f>
        <v>0</v>
      </c>
      <c r="CV50" s="71">
        <f>SUM(Sheet2!CU22:CU121)-CV47</f>
        <v>0</v>
      </c>
      <c r="CW50" s="71">
        <f>SUM(Sheet2!CV22:CV121)-CW47</f>
        <v>0</v>
      </c>
      <c r="CX50" s="71">
        <f>SUM(Sheet2!CW22:CW121)-CX47</f>
        <v>0</v>
      </c>
      <c r="CY50" s="88"/>
      <c r="CZ50" s="41" t="s">
        <v>116</v>
      </c>
      <c r="DA50" s="27"/>
      <c r="DB50" s="24"/>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row>
    <row r="51" spans="1:193" s="5" customFormat="1" ht="29.25" customHeight="1" x14ac:dyDescent="0.45">
      <c r="A51" s="89" t="s">
        <v>117</v>
      </c>
      <c r="B51" s="90"/>
      <c r="C51" s="91">
        <f>ROUNDDOWN(C47+C50,0)</f>
        <v>0</v>
      </c>
      <c r="D51" s="91">
        <f>IF(D41&gt;=C41,D47+D50,0)</f>
        <v>0</v>
      </c>
      <c r="E51" s="91">
        <f>E47+E50</f>
        <v>0</v>
      </c>
      <c r="F51" s="91">
        <f>F47+F50</f>
        <v>0</v>
      </c>
      <c r="G51" s="91">
        <f>G47+G50</f>
        <v>0</v>
      </c>
      <c r="H51" s="91">
        <f>H47+H50</f>
        <v>0</v>
      </c>
      <c r="I51" s="91">
        <f t="shared" ref="I51:BP51" si="51">I47+I50</f>
        <v>0</v>
      </c>
      <c r="J51" s="91">
        <f t="shared" si="51"/>
        <v>0</v>
      </c>
      <c r="K51" s="91">
        <f t="shared" si="51"/>
        <v>0</v>
      </c>
      <c r="L51" s="91">
        <f t="shared" si="51"/>
        <v>0</v>
      </c>
      <c r="M51" s="91">
        <f t="shared" si="51"/>
        <v>0</v>
      </c>
      <c r="N51" s="91">
        <f t="shared" si="51"/>
        <v>0</v>
      </c>
      <c r="O51" s="91">
        <f t="shared" si="51"/>
        <v>0</v>
      </c>
      <c r="P51" s="91">
        <f t="shared" si="51"/>
        <v>0</v>
      </c>
      <c r="Q51" s="91">
        <f t="shared" si="51"/>
        <v>0</v>
      </c>
      <c r="R51" s="91">
        <f t="shared" si="51"/>
        <v>0</v>
      </c>
      <c r="S51" s="91">
        <f t="shared" si="51"/>
        <v>0</v>
      </c>
      <c r="T51" s="91">
        <f t="shared" si="51"/>
        <v>0</v>
      </c>
      <c r="U51" s="91">
        <f t="shared" si="51"/>
        <v>0</v>
      </c>
      <c r="V51" s="91">
        <f t="shared" si="51"/>
        <v>0</v>
      </c>
      <c r="W51" s="91">
        <f t="shared" si="51"/>
        <v>0</v>
      </c>
      <c r="X51" s="91">
        <f t="shared" si="51"/>
        <v>0</v>
      </c>
      <c r="Y51" s="91">
        <f t="shared" si="51"/>
        <v>0</v>
      </c>
      <c r="Z51" s="91">
        <f t="shared" si="51"/>
        <v>0</v>
      </c>
      <c r="AA51" s="91">
        <f t="shared" si="51"/>
        <v>0</v>
      </c>
      <c r="AB51" s="91">
        <f t="shared" si="51"/>
        <v>0</v>
      </c>
      <c r="AC51" s="91">
        <f t="shared" si="51"/>
        <v>0</v>
      </c>
      <c r="AD51" s="91">
        <f t="shared" si="51"/>
        <v>0</v>
      </c>
      <c r="AE51" s="91">
        <f t="shared" si="51"/>
        <v>0</v>
      </c>
      <c r="AF51" s="91">
        <f t="shared" si="51"/>
        <v>0</v>
      </c>
      <c r="AG51" s="91">
        <f t="shared" si="51"/>
        <v>0</v>
      </c>
      <c r="AH51" s="91">
        <f t="shared" si="51"/>
        <v>0</v>
      </c>
      <c r="AI51" s="91">
        <f t="shared" si="51"/>
        <v>0</v>
      </c>
      <c r="AJ51" s="91">
        <f t="shared" si="51"/>
        <v>0</v>
      </c>
      <c r="AK51" s="91">
        <f t="shared" si="51"/>
        <v>0</v>
      </c>
      <c r="AL51" s="91">
        <f t="shared" si="51"/>
        <v>0</v>
      </c>
      <c r="AM51" s="91">
        <f t="shared" si="51"/>
        <v>0</v>
      </c>
      <c r="AN51" s="91">
        <f t="shared" si="51"/>
        <v>0</v>
      </c>
      <c r="AO51" s="91">
        <f t="shared" si="51"/>
        <v>0</v>
      </c>
      <c r="AP51" s="91">
        <f t="shared" si="51"/>
        <v>0</v>
      </c>
      <c r="AQ51" s="91">
        <f t="shared" si="51"/>
        <v>0</v>
      </c>
      <c r="AR51" s="91">
        <f t="shared" si="51"/>
        <v>0</v>
      </c>
      <c r="AS51" s="91">
        <f t="shared" si="51"/>
        <v>0</v>
      </c>
      <c r="AT51" s="91">
        <f t="shared" si="51"/>
        <v>0</v>
      </c>
      <c r="AU51" s="91">
        <f t="shared" si="51"/>
        <v>0</v>
      </c>
      <c r="AV51" s="91">
        <f t="shared" si="51"/>
        <v>0</v>
      </c>
      <c r="AW51" s="91">
        <f t="shared" si="51"/>
        <v>0</v>
      </c>
      <c r="AX51" s="91">
        <f t="shared" si="51"/>
        <v>0</v>
      </c>
      <c r="AY51" s="91">
        <f t="shared" si="51"/>
        <v>0</v>
      </c>
      <c r="AZ51" s="91">
        <f t="shared" si="51"/>
        <v>0</v>
      </c>
      <c r="BA51" s="91">
        <f t="shared" si="51"/>
        <v>0</v>
      </c>
      <c r="BB51" s="91">
        <f t="shared" si="51"/>
        <v>0</v>
      </c>
      <c r="BC51" s="91">
        <f t="shared" si="51"/>
        <v>0</v>
      </c>
      <c r="BD51" s="91">
        <f t="shared" si="51"/>
        <v>0</v>
      </c>
      <c r="BE51" s="91">
        <f t="shared" si="51"/>
        <v>0</v>
      </c>
      <c r="BF51" s="91">
        <f t="shared" si="51"/>
        <v>0</v>
      </c>
      <c r="BG51" s="91">
        <f t="shared" si="51"/>
        <v>0</v>
      </c>
      <c r="BH51" s="91">
        <f t="shared" si="51"/>
        <v>0</v>
      </c>
      <c r="BI51" s="91">
        <f t="shared" si="51"/>
        <v>0</v>
      </c>
      <c r="BJ51" s="91">
        <f t="shared" si="51"/>
        <v>0</v>
      </c>
      <c r="BK51" s="91">
        <f t="shared" si="51"/>
        <v>0</v>
      </c>
      <c r="BL51" s="91">
        <f t="shared" si="51"/>
        <v>0</v>
      </c>
      <c r="BM51" s="91">
        <f t="shared" si="51"/>
        <v>0</v>
      </c>
      <c r="BN51" s="91">
        <f t="shared" si="51"/>
        <v>0</v>
      </c>
      <c r="BO51" s="91">
        <f t="shared" si="51"/>
        <v>0</v>
      </c>
      <c r="BP51" s="91">
        <f t="shared" si="51"/>
        <v>0</v>
      </c>
      <c r="BQ51" s="91">
        <f t="shared" ref="BQ51:CX51" si="52">BQ47+BQ50</f>
        <v>0</v>
      </c>
      <c r="BR51" s="91">
        <f t="shared" si="52"/>
        <v>0</v>
      </c>
      <c r="BS51" s="91">
        <f t="shared" si="52"/>
        <v>0</v>
      </c>
      <c r="BT51" s="91">
        <f t="shared" si="52"/>
        <v>0</v>
      </c>
      <c r="BU51" s="91">
        <f t="shared" si="52"/>
        <v>0</v>
      </c>
      <c r="BV51" s="91">
        <f t="shared" si="52"/>
        <v>0</v>
      </c>
      <c r="BW51" s="91">
        <f t="shared" si="52"/>
        <v>0</v>
      </c>
      <c r="BX51" s="91">
        <f t="shared" si="52"/>
        <v>0</v>
      </c>
      <c r="BY51" s="91">
        <f t="shared" si="52"/>
        <v>0</v>
      </c>
      <c r="BZ51" s="91">
        <f t="shared" si="52"/>
        <v>0</v>
      </c>
      <c r="CA51" s="91">
        <f t="shared" si="52"/>
        <v>0</v>
      </c>
      <c r="CB51" s="91">
        <f t="shared" si="52"/>
        <v>0</v>
      </c>
      <c r="CC51" s="91">
        <f t="shared" si="52"/>
        <v>0</v>
      </c>
      <c r="CD51" s="91">
        <f t="shared" si="52"/>
        <v>0</v>
      </c>
      <c r="CE51" s="91">
        <f t="shared" si="52"/>
        <v>0</v>
      </c>
      <c r="CF51" s="91">
        <f t="shared" si="52"/>
        <v>0</v>
      </c>
      <c r="CG51" s="91">
        <f t="shared" si="52"/>
        <v>0</v>
      </c>
      <c r="CH51" s="91">
        <f t="shared" si="52"/>
        <v>0</v>
      </c>
      <c r="CI51" s="91">
        <f t="shared" si="52"/>
        <v>0</v>
      </c>
      <c r="CJ51" s="91">
        <f t="shared" si="52"/>
        <v>0</v>
      </c>
      <c r="CK51" s="91">
        <f t="shared" si="52"/>
        <v>0</v>
      </c>
      <c r="CL51" s="91">
        <f t="shared" si="52"/>
        <v>0</v>
      </c>
      <c r="CM51" s="91">
        <f t="shared" si="52"/>
        <v>0</v>
      </c>
      <c r="CN51" s="91">
        <f t="shared" si="52"/>
        <v>0</v>
      </c>
      <c r="CO51" s="91">
        <f t="shared" si="52"/>
        <v>0</v>
      </c>
      <c r="CP51" s="91">
        <f t="shared" si="52"/>
        <v>0</v>
      </c>
      <c r="CQ51" s="91">
        <f t="shared" si="52"/>
        <v>0</v>
      </c>
      <c r="CR51" s="91">
        <f t="shared" si="52"/>
        <v>0</v>
      </c>
      <c r="CS51" s="91">
        <f t="shared" si="52"/>
        <v>0</v>
      </c>
      <c r="CT51" s="91">
        <f t="shared" si="52"/>
        <v>0</v>
      </c>
      <c r="CU51" s="91">
        <f t="shared" si="52"/>
        <v>0</v>
      </c>
      <c r="CV51" s="91">
        <f t="shared" si="52"/>
        <v>0</v>
      </c>
      <c r="CW51" s="91">
        <f t="shared" si="52"/>
        <v>0</v>
      </c>
      <c r="CX51" s="91">
        <f t="shared" si="52"/>
        <v>0</v>
      </c>
      <c r="CY51" s="92"/>
      <c r="CZ51" s="41" t="s">
        <v>118</v>
      </c>
      <c r="DA51" s="69">
        <v>5.5</v>
      </c>
      <c r="DB51" s="70" t="s">
        <v>119</v>
      </c>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row>
    <row r="52" spans="1:193" s="5" customFormat="1" ht="29.15" customHeight="1" x14ac:dyDescent="0.3">
      <c r="A52" s="87" t="s">
        <v>120</v>
      </c>
      <c r="B52" s="90"/>
      <c r="C52" s="71">
        <f>Sheet2!B22-(Sheet2!B21*Sheet2!B2)</f>
        <v>0</v>
      </c>
      <c r="D52" s="71">
        <f t="shared" ref="D52:F52" si="53">D47-(D41*0.01)</f>
        <v>0</v>
      </c>
      <c r="E52" s="71">
        <f t="shared" si="53"/>
        <v>0</v>
      </c>
      <c r="F52" s="71">
        <f t="shared" si="53"/>
        <v>0</v>
      </c>
      <c r="G52" s="71">
        <f t="shared" ref="G52:BP52" si="54">IF(G44=100,G51,G51-G41*0.01)</f>
        <v>0</v>
      </c>
      <c r="H52" s="71">
        <f t="shared" si="54"/>
        <v>0</v>
      </c>
      <c r="I52" s="71">
        <f t="shared" si="54"/>
        <v>0</v>
      </c>
      <c r="J52" s="71">
        <f t="shared" si="54"/>
        <v>0</v>
      </c>
      <c r="K52" s="71">
        <f t="shared" si="54"/>
        <v>0</v>
      </c>
      <c r="L52" s="71">
        <f t="shared" si="54"/>
        <v>0</v>
      </c>
      <c r="M52" s="71">
        <f t="shared" si="54"/>
        <v>0</v>
      </c>
      <c r="N52" s="71">
        <f t="shared" si="54"/>
        <v>0</v>
      </c>
      <c r="O52" s="71">
        <f t="shared" si="54"/>
        <v>0</v>
      </c>
      <c r="P52" s="71">
        <f t="shared" si="54"/>
        <v>0</v>
      </c>
      <c r="Q52" s="71">
        <f t="shared" si="54"/>
        <v>0</v>
      </c>
      <c r="R52" s="71">
        <f t="shared" si="54"/>
        <v>0</v>
      </c>
      <c r="S52" s="71">
        <f t="shared" si="54"/>
        <v>0</v>
      </c>
      <c r="T52" s="71">
        <f t="shared" si="54"/>
        <v>0</v>
      </c>
      <c r="U52" s="71">
        <f t="shared" si="54"/>
        <v>0</v>
      </c>
      <c r="V52" s="71">
        <f t="shared" si="54"/>
        <v>0</v>
      </c>
      <c r="W52" s="71">
        <f t="shared" si="54"/>
        <v>0</v>
      </c>
      <c r="X52" s="71">
        <f t="shared" si="54"/>
        <v>0</v>
      </c>
      <c r="Y52" s="71">
        <f t="shared" si="54"/>
        <v>0</v>
      </c>
      <c r="Z52" s="71">
        <f t="shared" si="54"/>
        <v>0</v>
      </c>
      <c r="AA52" s="71">
        <f t="shared" si="54"/>
        <v>0</v>
      </c>
      <c r="AB52" s="71">
        <f t="shared" si="54"/>
        <v>0</v>
      </c>
      <c r="AC52" s="71">
        <f t="shared" si="54"/>
        <v>0</v>
      </c>
      <c r="AD52" s="71">
        <f t="shared" si="54"/>
        <v>0</v>
      </c>
      <c r="AE52" s="71">
        <f t="shared" si="54"/>
        <v>0</v>
      </c>
      <c r="AF52" s="71">
        <f t="shared" si="54"/>
        <v>0</v>
      </c>
      <c r="AG52" s="71">
        <f t="shared" si="54"/>
        <v>0</v>
      </c>
      <c r="AH52" s="71">
        <f t="shared" si="54"/>
        <v>0</v>
      </c>
      <c r="AI52" s="71">
        <f t="shared" si="54"/>
        <v>0</v>
      </c>
      <c r="AJ52" s="71">
        <f t="shared" si="54"/>
        <v>0</v>
      </c>
      <c r="AK52" s="71">
        <f t="shared" si="54"/>
        <v>0</v>
      </c>
      <c r="AL52" s="71">
        <f t="shared" si="54"/>
        <v>0</v>
      </c>
      <c r="AM52" s="71">
        <f t="shared" si="54"/>
        <v>0</v>
      </c>
      <c r="AN52" s="71">
        <f t="shared" si="54"/>
        <v>0</v>
      </c>
      <c r="AO52" s="71">
        <f t="shared" si="54"/>
        <v>0</v>
      </c>
      <c r="AP52" s="71">
        <f t="shared" si="54"/>
        <v>0</v>
      </c>
      <c r="AQ52" s="71">
        <f t="shared" si="54"/>
        <v>0</v>
      </c>
      <c r="AR52" s="71">
        <f t="shared" si="54"/>
        <v>0</v>
      </c>
      <c r="AS52" s="71">
        <f t="shared" si="54"/>
        <v>0</v>
      </c>
      <c r="AT52" s="71">
        <f t="shared" si="54"/>
        <v>0</v>
      </c>
      <c r="AU52" s="71">
        <f t="shared" si="54"/>
        <v>0</v>
      </c>
      <c r="AV52" s="71">
        <f t="shared" si="54"/>
        <v>0</v>
      </c>
      <c r="AW52" s="71">
        <f t="shared" si="54"/>
        <v>0</v>
      </c>
      <c r="AX52" s="71">
        <f t="shared" si="54"/>
        <v>0</v>
      </c>
      <c r="AY52" s="71">
        <f t="shared" si="54"/>
        <v>0</v>
      </c>
      <c r="AZ52" s="71">
        <f t="shared" si="54"/>
        <v>0</v>
      </c>
      <c r="BA52" s="71">
        <f t="shared" si="54"/>
        <v>0</v>
      </c>
      <c r="BB52" s="71">
        <f t="shared" si="54"/>
        <v>0</v>
      </c>
      <c r="BC52" s="71">
        <f t="shared" si="54"/>
        <v>0</v>
      </c>
      <c r="BD52" s="71">
        <f t="shared" si="54"/>
        <v>0</v>
      </c>
      <c r="BE52" s="71">
        <f t="shared" si="54"/>
        <v>0</v>
      </c>
      <c r="BF52" s="71">
        <f t="shared" si="54"/>
        <v>0</v>
      </c>
      <c r="BG52" s="71">
        <f t="shared" si="54"/>
        <v>0</v>
      </c>
      <c r="BH52" s="71">
        <f t="shared" si="54"/>
        <v>0</v>
      </c>
      <c r="BI52" s="71">
        <f t="shared" si="54"/>
        <v>0</v>
      </c>
      <c r="BJ52" s="71">
        <f t="shared" si="54"/>
        <v>0</v>
      </c>
      <c r="BK52" s="71">
        <f t="shared" si="54"/>
        <v>0</v>
      </c>
      <c r="BL52" s="71">
        <f t="shared" si="54"/>
        <v>0</v>
      </c>
      <c r="BM52" s="71">
        <f t="shared" si="54"/>
        <v>0</v>
      </c>
      <c r="BN52" s="71">
        <f t="shared" si="54"/>
        <v>0</v>
      </c>
      <c r="BO52" s="71">
        <f t="shared" si="54"/>
        <v>0</v>
      </c>
      <c r="BP52" s="71">
        <f t="shared" si="54"/>
        <v>0</v>
      </c>
      <c r="BQ52" s="71">
        <f t="shared" ref="BQ52:CX52" si="55">IF(BQ44=100,BQ51,BQ51-BQ41*0.01)</f>
        <v>0</v>
      </c>
      <c r="BR52" s="71">
        <f t="shared" si="55"/>
        <v>0</v>
      </c>
      <c r="BS52" s="71">
        <f t="shared" si="55"/>
        <v>0</v>
      </c>
      <c r="BT52" s="71">
        <f t="shared" si="55"/>
        <v>0</v>
      </c>
      <c r="BU52" s="71">
        <f t="shared" si="55"/>
        <v>0</v>
      </c>
      <c r="BV52" s="71">
        <f t="shared" si="55"/>
        <v>0</v>
      </c>
      <c r="BW52" s="71">
        <f t="shared" si="55"/>
        <v>0</v>
      </c>
      <c r="BX52" s="71">
        <f t="shared" si="55"/>
        <v>0</v>
      </c>
      <c r="BY52" s="71">
        <f t="shared" si="55"/>
        <v>0</v>
      </c>
      <c r="BZ52" s="71">
        <f t="shared" si="55"/>
        <v>0</v>
      </c>
      <c r="CA52" s="71">
        <f t="shared" si="55"/>
        <v>0</v>
      </c>
      <c r="CB52" s="71">
        <f t="shared" si="55"/>
        <v>0</v>
      </c>
      <c r="CC52" s="71">
        <f t="shared" si="55"/>
        <v>0</v>
      </c>
      <c r="CD52" s="71">
        <f t="shared" si="55"/>
        <v>0</v>
      </c>
      <c r="CE52" s="71">
        <f t="shared" si="55"/>
        <v>0</v>
      </c>
      <c r="CF52" s="71">
        <f t="shared" si="55"/>
        <v>0</v>
      </c>
      <c r="CG52" s="71">
        <f t="shared" si="55"/>
        <v>0</v>
      </c>
      <c r="CH52" s="71">
        <f t="shared" si="55"/>
        <v>0</v>
      </c>
      <c r="CI52" s="71">
        <f t="shared" si="55"/>
        <v>0</v>
      </c>
      <c r="CJ52" s="71">
        <f t="shared" si="55"/>
        <v>0</v>
      </c>
      <c r="CK52" s="71">
        <f t="shared" si="55"/>
        <v>0</v>
      </c>
      <c r="CL52" s="71">
        <f t="shared" si="55"/>
        <v>0</v>
      </c>
      <c r="CM52" s="71">
        <f t="shared" si="55"/>
        <v>0</v>
      </c>
      <c r="CN52" s="71">
        <f t="shared" si="55"/>
        <v>0</v>
      </c>
      <c r="CO52" s="71">
        <f t="shared" si="55"/>
        <v>0</v>
      </c>
      <c r="CP52" s="71">
        <f t="shared" si="55"/>
        <v>0</v>
      </c>
      <c r="CQ52" s="71">
        <f t="shared" si="55"/>
        <v>0</v>
      </c>
      <c r="CR52" s="71">
        <f t="shared" si="55"/>
        <v>0</v>
      </c>
      <c r="CS52" s="71">
        <f t="shared" si="55"/>
        <v>0</v>
      </c>
      <c r="CT52" s="71">
        <f t="shared" si="55"/>
        <v>0</v>
      </c>
      <c r="CU52" s="71">
        <f t="shared" si="55"/>
        <v>0</v>
      </c>
      <c r="CV52" s="71">
        <f t="shared" si="55"/>
        <v>0</v>
      </c>
      <c r="CW52" s="71">
        <f t="shared" si="55"/>
        <v>0</v>
      </c>
      <c r="CX52" s="71">
        <f t="shared" si="55"/>
        <v>0</v>
      </c>
      <c r="CY52" s="92"/>
      <c r="CZ52" s="41" t="s">
        <v>121</v>
      </c>
      <c r="DA52" s="69"/>
      <c r="DB52" s="70"/>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row>
    <row r="53" spans="1:193" s="100" customFormat="1" ht="35.15" customHeight="1" x14ac:dyDescent="0.3">
      <c r="A53" s="93" t="s">
        <v>122</v>
      </c>
      <c r="B53" s="94"/>
      <c r="C53" s="95">
        <f t="shared" ref="C53" si="56">B53+C51</f>
        <v>0</v>
      </c>
      <c r="D53" s="95">
        <f>C53+D51</f>
        <v>0</v>
      </c>
      <c r="E53" s="95">
        <f t="shared" ref="E53:BP53" si="57">D53+E51</f>
        <v>0</v>
      </c>
      <c r="F53" s="95">
        <f>E53+F51</f>
        <v>0</v>
      </c>
      <c r="G53" s="95">
        <f t="shared" si="57"/>
        <v>0</v>
      </c>
      <c r="H53" s="95">
        <f t="shared" si="57"/>
        <v>0</v>
      </c>
      <c r="I53" s="95">
        <f t="shared" si="57"/>
        <v>0</v>
      </c>
      <c r="J53" s="95">
        <f t="shared" si="57"/>
        <v>0</v>
      </c>
      <c r="K53" s="95">
        <f t="shared" si="57"/>
        <v>0</v>
      </c>
      <c r="L53" s="95">
        <f t="shared" si="57"/>
        <v>0</v>
      </c>
      <c r="M53" s="95">
        <f t="shared" si="57"/>
        <v>0</v>
      </c>
      <c r="N53" s="95">
        <f t="shared" si="57"/>
        <v>0</v>
      </c>
      <c r="O53" s="95">
        <f t="shared" si="57"/>
        <v>0</v>
      </c>
      <c r="P53" s="95">
        <f t="shared" si="57"/>
        <v>0</v>
      </c>
      <c r="Q53" s="95">
        <f t="shared" si="57"/>
        <v>0</v>
      </c>
      <c r="R53" s="95">
        <f t="shared" si="57"/>
        <v>0</v>
      </c>
      <c r="S53" s="95">
        <f t="shared" si="57"/>
        <v>0</v>
      </c>
      <c r="T53" s="95">
        <f t="shared" si="57"/>
        <v>0</v>
      </c>
      <c r="U53" s="95">
        <f t="shared" si="57"/>
        <v>0</v>
      </c>
      <c r="V53" s="95">
        <f t="shared" si="57"/>
        <v>0</v>
      </c>
      <c r="W53" s="95">
        <f t="shared" si="57"/>
        <v>0</v>
      </c>
      <c r="X53" s="95">
        <f t="shared" si="57"/>
        <v>0</v>
      </c>
      <c r="Y53" s="95">
        <f t="shared" si="57"/>
        <v>0</v>
      </c>
      <c r="Z53" s="95">
        <f t="shared" si="57"/>
        <v>0</v>
      </c>
      <c r="AA53" s="95">
        <f t="shared" si="57"/>
        <v>0</v>
      </c>
      <c r="AB53" s="95">
        <f t="shared" si="57"/>
        <v>0</v>
      </c>
      <c r="AC53" s="95">
        <f t="shared" si="57"/>
        <v>0</v>
      </c>
      <c r="AD53" s="95">
        <f t="shared" si="57"/>
        <v>0</v>
      </c>
      <c r="AE53" s="95">
        <f t="shared" si="57"/>
        <v>0</v>
      </c>
      <c r="AF53" s="95">
        <f t="shared" si="57"/>
        <v>0</v>
      </c>
      <c r="AG53" s="95">
        <f t="shared" si="57"/>
        <v>0</v>
      </c>
      <c r="AH53" s="95">
        <f t="shared" si="57"/>
        <v>0</v>
      </c>
      <c r="AI53" s="95">
        <f t="shared" si="57"/>
        <v>0</v>
      </c>
      <c r="AJ53" s="95">
        <f t="shared" si="57"/>
        <v>0</v>
      </c>
      <c r="AK53" s="95">
        <f t="shared" si="57"/>
        <v>0</v>
      </c>
      <c r="AL53" s="95">
        <f t="shared" si="57"/>
        <v>0</v>
      </c>
      <c r="AM53" s="95">
        <f t="shared" si="57"/>
        <v>0</v>
      </c>
      <c r="AN53" s="95">
        <f t="shared" si="57"/>
        <v>0</v>
      </c>
      <c r="AO53" s="95">
        <f t="shared" si="57"/>
        <v>0</v>
      </c>
      <c r="AP53" s="95">
        <f t="shared" si="57"/>
        <v>0</v>
      </c>
      <c r="AQ53" s="95">
        <f t="shared" si="57"/>
        <v>0</v>
      </c>
      <c r="AR53" s="95">
        <f t="shared" si="57"/>
        <v>0</v>
      </c>
      <c r="AS53" s="95">
        <f t="shared" si="57"/>
        <v>0</v>
      </c>
      <c r="AT53" s="95">
        <f t="shared" si="57"/>
        <v>0</v>
      </c>
      <c r="AU53" s="95">
        <f t="shared" si="57"/>
        <v>0</v>
      </c>
      <c r="AV53" s="95">
        <f t="shared" si="57"/>
        <v>0</v>
      </c>
      <c r="AW53" s="95">
        <f t="shared" si="57"/>
        <v>0</v>
      </c>
      <c r="AX53" s="95">
        <f t="shared" si="57"/>
        <v>0</v>
      </c>
      <c r="AY53" s="95">
        <f t="shared" si="57"/>
        <v>0</v>
      </c>
      <c r="AZ53" s="95">
        <f t="shared" si="57"/>
        <v>0</v>
      </c>
      <c r="BA53" s="95">
        <f t="shared" si="57"/>
        <v>0</v>
      </c>
      <c r="BB53" s="95">
        <f t="shared" si="57"/>
        <v>0</v>
      </c>
      <c r="BC53" s="95">
        <f t="shared" si="57"/>
        <v>0</v>
      </c>
      <c r="BD53" s="95">
        <f t="shared" si="57"/>
        <v>0</v>
      </c>
      <c r="BE53" s="95">
        <f t="shared" si="57"/>
        <v>0</v>
      </c>
      <c r="BF53" s="95">
        <f t="shared" si="57"/>
        <v>0</v>
      </c>
      <c r="BG53" s="95">
        <f t="shared" si="57"/>
        <v>0</v>
      </c>
      <c r="BH53" s="95">
        <f t="shared" si="57"/>
        <v>0</v>
      </c>
      <c r="BI53" s="95">
        <f t="shared" si="57"/>
        <v>0</v>
      </c>
      <c r="BJ53" s="95">
        <f t="shared" si="57"/>
        <v>0</v>
      </c>
      <c r="BK53" s="95">
        <f t="shared" si="57"/>
        <v>0</v>
      </c>
      <c r="BL53" s="95">
        <f t="shared" si="57"/>
        <v>0</v>
      </c>
      <c r="BM53" s="95">
        <f t="shared" si="57"/>
        <v>0</v>
      </c>
      <c r="BN53" s="95">
        <f t="shared" si="57"/>
        <v>0</v>
      </c>
      <c r="BO53" s="95">
        <f t="shared" si="57"/>
        <v>0</v>
      </c>
      <c r="BP53" s="95">
        <f t="shared" si="57"/>
        <v>0</v>
      </c>
      <c r="BQ53" s="95">
        <f t="shared" ref="BQ53:CX53" si="58">BP53+BQ51</f>
        <v>0</v>
      </c>
      <c r="BR53" s="95">
        <f t="shared" si="58"/>
        <v>0</v>
      </c>
      <c r="BS53" s="95">
        <f t="shared" si="58"/>
        <v>0</v>
      </c>
      <c r="BT53" s="95">
        <f t="shared" si="58"/>
        <v>0</v>
      </c>
      <c r="BU53" s="95">
        <f t="shared" si="58"/>
        <v>0</v>
      </c>
      <c r="BV53" s="95">
        <f t="shared" si="58"/>
        <v>0</v>
      </c>
      <c r="BW53" s="95">
        <f t="shared" si="58"/>
        <v>0</v>
      </c>
      <c r="BX53" s="95">
        <f t="shared" si="58"/>
        <v>0</v>
      </c>
      <c r="BY53" s="95">
        <f t="shared" si="58"/>
        <v>0</v>
      </c>
      <c r="BZ53" s="95">
        <f t="shared" si="58"/>
        <v>0</v>
      </c>
      <c r="CA53" s="95">
        <f t="shared" si="58"/>
        <v>0</v>
      </c>
      <c r="CB53" s="95">
        <f t="shared" si="58"/>
        <v>0</v>
      </c>
      <c r="CC53" s="95">
        <f t="shared" si="58"/>
        <v>0</v>
      </c>
      <c r="CD53" s="95">
        <f t="shared" si="58"/>
        <v>0</v>
      </c>
      <c r="CE53" s="95">
        <f t="shared" si="58"/>
        <v>0</v>
      </c>
      <c r="CF53" s="95">
        <f t="shared" si="58"/>
        <v>0</v>
      </c>
      <c r="CG53" s="95">
        <f t="shared" si="58"/>
        <v>0</v>
      </c>
      <c r="CH53" s="95">
        <f t="shared" si="58"/>
        <v>0</v>
      </c>
      <c r="CI53" s="95">
        <f t="shared" si="58"/>
        <v>0</v>
      </c>
      <c r="CJ53" s="95">
        <f t="shared" si="58"/>
        <v>0</v>
      </c>
      <c r="CK53" s="95">
        <f t="shared" si="58"/>
        <v>0</v>
      </c>
      <c r="CL53" s="95">
        <f t="shared" si="58"/>
        <v>0</v>
      </c>
      <c r="CM53" s="95">
        <f t="shared" si="58"/>
        <v>0</v>
      </c>
      <c r="CN53" s="95">
        <f t="shared" si="58"/>
        <v>0</v>
      </c>
      <c r="CO53" s="95">
        <f t="shared" si="58"/>
        <v>0</v>
      </c>
      <c r="CP53" s="95">
        <f t="shared" si="58"/>
        <v>0</v>
      </c>
      <c r="CQ53" s="95">
        <f t="shared" si="58"/>
        <v>0</v>
      </c>
      <c r="CR53" s="95">
        <f t="shared" si="58"/>
        <v>0</v>
      </c>
      <c r="CS53" s="95">
        <f t="shared" si="58"/>
        <v>0</v>
      </c>
      <c r="CT53" s="95">
        <f t="shared" si="58"/>
        <v>0</v>
      </c>
      <c r="CU53" s="95">
        <f t="shared" si="58"/>
        <v>0</v>
      </c>
      <c r="CV53" s="95">
        <f t="shared" si="58"/>
        <v>0</v>
      </c>
      <c r="CW53" s="95">
        <f t="shared" si="58"/>
        <v>0</v>
      </c>
      <c r="CX53" s="95">
        <f t="shared" si="58"/>
        <v>0</v>
      </c>
      <c r="CY53" s="96"/>
      <c r="CZ53" s="41" t="s">
        <v>123</v>
      </c>
      <c r="DA53" s="97"/>
      <c r="DB53" s="98"/>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row>
    <row r="54" spans="1:193" s="110" customFormat="1" ht="35.15" customHeight="1" x14ac:dyDescent="0.3">
      <c r="A54" s="87" t="s">
        <v>124</v>
      </c>
      <c r="B54" s="138"/>
      <c r="C54" s="101">
        <f>SUM($C$52:C52)</f>
        <v>0</v>
      </c>
      <c r="D54" s="101">
        <f>SUM($C$52:D52)</f>
        <v>0</v>
      </c>
      <c r="E54" s="101">
        <f>SUM($C$52:E52)</f>
        <v>0</v>
      </c>
      <c r="F54" s="101">
        <f>SUM($C$52:F52)</f>
        <v>0</v>
      </c>
      <c r="G54" s="101">
        <f>SUM($C$52:G52)</f>
        <v>0</v>
      </c>
      <c r="H54" s="101">
        <f>SUM($C$52:H52)</f>
        <v>0</v>
      </c>
      <c r="I54" s="101">
        <f>SUM($C$52:I52)</f>
        <v>0</v>
      </c>
      <c r="J54" s="101">
        <f>SUM($C$52:J52)</f>
        <v>0</v>
      </c>
      <c r="K54" s="101">
        <f>SUM($C$52:K52)</f>
        <v>0</v>
      </c>
      <c r="L54" s="101">
        <f>SUM($C$52:L52)</f>
        <v>0</v>
      </c>
      <c r="M54" s="101">
        <f>SUM($C$52:M52)</f>
        <v>0</v>
      </c>
      <c r="N54" s="101">
        <f>SUM($C$52:N52)</f>
        <v>0</v>
      </c>
      <c r="O54" s="101">
        <f>SUM($C$52:O52)</f>
        <v>0</v>
      </c>
      <c r="P54" s="101">
        <f>SUM($C$52:P52)</f>
        <v>0</v>
      </c>
      <c r="Q54" s="101">
        <f>SUM($C$52:Q52)</f>
        <v>0</v>
      </c>
      <c r="R54" s="101">
        <f>SUM($C$52:R52)</f>
        <v>0</v>
      </c>
      <c r="S54" s="101">
        <f>SUM($C$52:S52)</f>
        <v>0</v>
      </c>
      <c r="T54" s="101">
        <f>SUM($C$52:T52)</f>
        <v>0</v>
      </c>
      <c r="U54" s="101">
        <f>SUM($C$52:U52)</f>
        <v>0</v>
      </c>
      <c r="V54" s="101">
        <f>SUM($C$52:V52)</f>
        <v>0</v>
      </c>
      <c r="W54" s="101">
        <f>SUM($C$52:W52)</f>
        <v>0</v>
      </c>
      <c r="X54" s="101">
        <f>SUM($C$52:X52)</f>
        <v>0</v>
      </c>
      <c r="Y54" s="101">
        <f>SUM($C$52:Y52)</f>
        <v>0</v>
      </c>
      <c r="Z54" s="101">
        <f>SUM($C$52:Z52)</f>
        <v>0</v>
      </c>
      <c r="AA54" s="101">
        <f>SUM($C$52:AA52)</f>
        <v>0</v>
      </c>
      <c r="AB54" s="101">
        <f>SUM($C$52:AB52)</f>
        <v>0</v>
      </c>
      <c r="AC54" s="101">
        <f>SUM($C$52:AC52)</f>
        <v>0</v>
      </c>
      <c r="AD54" s="101">
        <f>SUM($C$52:AD52)</f>
        <v>0</v>
      </c>
      <c r="AE54" s="101">
        <f>SUM($C$52:AE52)</f>
        <v>0</v>
      </c>
      <c r="AF54" s="101">
        <f>SUM($C$52:AF52)</f>
        <v>0</v>
      </c>
      <c r="AG54" s="101">
        <f>SUM($C$52:AG52)</f>
        <v>0</v>
      </c>
      <c r="AH54" s="101">
        <f>SUM($C$52:AH52)</f>
        <v>0</v>
      </c>
      <c r="AI54" s="101">
        <f>SUM($C$52:AI52)</f>
        <v>0</v>
      </c>
      <c r="AJ54" s="101">
        <f>SUM($C$52:AJ52)</f>
        <v>0</v>
      </c>
      <c r="AK54" s="101">
        <f>SUM($C$52:AK52)</f>
        <v>0</v>
      </c>
      <c r="AL54" s="101">
        <f>SUM($C$52:AL52)</f>
        <v>0</v>
      </c>
      <c r="AM54" s="101">
        <f>SUM($C$52:AM52)</f>
        <v>0</v>
      </c>
      <c r="AN54" s="101">
        <f>SUM($C$52:AN52)</f>
        <v>0</v>
      </c>
      <c r="AO54" s="101">
        <f>SUM($C$52:AO52)</f>
        <v>0</v>
      </c>
      <c r="AP54" s="101">
        <f>SUM($C$52:AP52)</f>
        <v>0</v>
      </c>
      <c r="AQ54" s="101">
        <f>SUM($C$52:AQ52)</f>
        <v>0</v>
      </c>
      <c r="AR54" s="101">
        <f>SUM($C$52:AR52)</f>
        <v>0</v>
      </c>
      <c r="AS54" s="101">
        <f>SUM($C$52:AS52)</f>
        <v>0</v>
      </c>
      <c r="AT54" s="101">
        <f>SUM($C$52:AT52)</f>
        <v>0</v>
      </c>
      <c r="AU54" s="101">
        <f>SUM($C$52:AU52)</f>
        <v>0</v>
      </c>
      <c r="AV54" s="101">
        <f>SUM($C$52:AV52)</f>
        <v>0</v>
      </c>
      <c r="AW54" s="101">
        <f>SUM($C$52:AW52)</f>
        <v>0</v>
      </c>
      <c r="AX54" s="101">
        <f>SUM($C$52:AX52)</f>
        <v>0</v>
      </c>
      <c r="AY54" s="101">
        <f>SUM($C$52:AY52)</f>
        <v>0</v>
      </c>
      <c r="AZ54" s="101">
        <f>SUM($C$52:AZ52)</f>
        <v>0</v>
      </c>
      <c r="BA54" s="101">
        <f>SUM($C$52:BA52)</f>
        <v>0</v>
      </c>
      <c r="BB54" s="101">
        <f>SUM($C$52:BB52)</f>
        <v>0</v>
      </c>
      <c r="BC54" s="101">
        <f>SUM($C$52:BC52)</f>
        <v>0</v>
      </c>
      <c r="BD54" s="101">
        <f>SUM($C$52:BD52)</f>
        <v>0</v>
      </c>
      <c r="BE54" s="101">
        <f>SUM($C$52:BE52)</f>
        <v>0</v>
      </c>
      <c r="BF54" s="101">
        <f>SUM($C$52:BF52)</f>
        <v>0</v>
      </c>
      <c r="BG54" s="101">
        <f>SUM($C$52:BG52)</f>
        <v>0</v>
      </c>
      <c r="BH54" s="101">
        <f>SUM($C$52:BH52)</f>
        <v>0</v>
      </c>
      <c r="BI54" s="101">
        <f>SUM($C$52:BI52)</f>
        <v>0</v>
      </c>
      <c r="BJ54" s="101">
        <f>SUM($C$52:BJ52)</f>
        <v>0</v>
      </c>
      <c r="BK54" s="101">
        <f>SUM($C$52:BK52)</f>
        <v>0</v>
      </c>
      <c r="BL54" s="101">
        <f>SUM($C$52:BL52)</f>
        <v>0</v>
      </c>
      <c r="BM54" s="101">
        <f>SUM($C$52:BM52)</f>
        <v>0</v>
      </c>
      <c r="BN54" s="101">
        <f>SUM($C$52:BN52)</f>
        <v>0</v>
      </c>
      <c r="BO54" s="101">
        <f>SUM($C$52:BO52)</f>
        <v>0</v>
      </c>
      <c r="BP54" s="101">
        <f>SUM($C$52:BP52)</f>
        <v>0</v>
      </c>
      <c r="BQ54" s="101">
        <f>SUM($C$52:BQ52)</f>
        <v>0</v>
      </c>
      <c r="BR54" s="101">
        <f>SUM($C$52:BR52)</f>
        <v>0</v>
      </c>
      <c r="BS54" s="101">
        <f>SUM($C$52:BS52)</f>
        <v>0</v>
      </c>
      <c r="BT54" s="101">
        <f>SUM($C$52:BT52)</f>
        <v>0</v>
      </c>
      <c r="BU54" s="101">
        <f>SUM($C$52:BU52)</f>
        <v>0</v>
      </c>
      <c r="BV54" s="101">
        <f>SUM($C$52:BV52)</f>
        <v>0</v>
      </c>
      <c r="BW54" s="101">
        <f>SUM($C$52:BW52)</f>
        <v>0</v>
      </c>
      <c r="BX54" s="101">
        <f>SUM($C$52:BX52)</f>
        <v>0</v>
      </c>
      <c r="BY54" s="101">
        <f>SUM($C$52:BY52)</f>
        <v>0</v>
      </c>
      <c r="BZ54" s="101">
        <f>SUM($C$52:BZ52)</f>
        <v>0</v>
      </c>
      <c r="CA54" s="101">
        <f>SUM($C$52:CA52)</f>
        <v>0</v>
      </c>
      <c r="CB54" s="101">
        <f>SUM($C$52:CB52)</f>
        <v>0</v>
      </c>
      <c r="CC54" s="101">
        <f>SUM($C$52:CC52)</f>
        <v>0</v>
      </c>
      <c r="CD54" s="101">
        <f>SUM($C$52:CD52)</f>
        <v>0</v>
      </c>
      <c r="CE54" s="101">
        <f>SUM($C$52:CE52)</f>
        <v>0</v>
      </c>
      <c r="CF54" s="101">
        <f>SUM($C$52:CF52)</f>
        <v>0</v>
      </c>
      <c r="CG54" s="101">
        <f>SUM($C$52:CG52)</f>
        <v>0</v>
      </c>
      <c r="CH54" s="101">
        <f>SUM($C$52:CH52)</f>
        <v>0</v>
      </c>
      <c r="CI54" s="101">
        <f>SUM($C$52:CI52)</f>
        <v>0</v>
      </c>
      <c r="CJ54" s="101">
        <f>SUM($C$52:CJ52)</f>
        <v>0</v>
      </c>
      <c r="CK54" s="101">
        <f>SUM($C$52:CK52)</f>
        <v>0</v>
      </c>
      <c r="CL54" s="101">
        <f>SUM($C$52:CL52)</f>
        <v>0</v>
      </c>
      <c r="CM54" s="101">
        <f>SUM($C$52:CM52)</f>
        <v>0</v>
      </c>
      <c r="CN54" s="101">
        <f>SUM($C$52:CN52)</f>
        <v>0</v>
      </c>
      <c r="CO54" s="101">
        <f>SUM($C$52:CO52)</f>
        <v>0</v>
      </c>
      <c r="CP54" s="101">
        <f>SUM($C$52:CP52)</f>
        <v>0</v>
      </c>
      <c r="CQ54" s="101">
        <f>SUM($C$52:CQ52)</f>
        <v>0</v>
      </c>
      <c r="CR54" s="101">
        <f>SUM($C$52:CR52)</f>
        <v>0</v>
      </c>
      <c r="CS54" s="101">
        <f>SUM($C$52:CS52)</f>
        <v>0</v>
      </c>
      <c r="CT54" s="101">
        <f>SUM($C$52:CT52)</f>
        <v>0</v>
      </c>
      <c r="CU54" s="101">
        <f>SUM($C$52:CU52)</f>
        <v>0</v>
      </c>
      <c r="CV54" s="101">
        <f>SUM($C$52:CV52)</f>
        <v>0</v>
      </c>
      <c r="CW54" s="101">
        <f>SUM($C$52:CW52)</f>
        <v>0</v>
      </c>
      <c r="CX54" s="101">
        <f>SUM($C$52:CX52)</f>
        <v>0</v>
      </c>
      <c r="CY54" s="139"/>
      <c r="CZ54" s="41" t="s">
        <v>125</v>
      </c>
      <c r="DA54" s="140"/>
      <c r="DB54" s="97"/>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row>
    <row r="55" spans="1:193" s="110" customFormat="1" ht="35.25" customHeight="1" x14ac:dyDescent="0.3">
      <c r="A55" s="87" t="s">
        <v>126</v>
      </c>
      <c r="B55" s="138"/>
      <c r="C55" s="101">
        <f>IF(C13&lt;B12,C22*C45*0.01,0)</f>
        <v>0</v>
      </c>
      <c r="D55" s="101">
        <f>IF(D13&lt;C13,(D13-C13)*D45*0.01,0)</f>
        <v>0</v>
      </c>
      <c r="E55" s="101">
        <f>IF(E13&lt;D13,(E13-D13)*E45*0.01,0)</f>
        <v>0</v>
      </c>
      <c r="F55" s="101">
        <f t="shared" ref="F55:BP55" si="59">IF(F13&lt;E13,(F13-E13)*F45*0.01,0)</f>
        <v>0</v>
      </c>
      <c r="G55" s="101">
        <f t="shared" si="59"/>
        <v>0</v>
      </c>
      <c r="H55" s="101">
        <f t="shared" si="59"/>
        <v>0</v>
      </c>
      <c r="I55" s="101">
        <f t="shared" si="59"/>
        <v>0</v>
      </c>
      <c r="J55" s="101">
        <f t="shared" si="59"/>
        <v>0</v>
      </c>
      <c r="K55" s="101">
        <f t="shared" si="59"/>
        <v>0</v>
      </c>
      <c r="L55" s="101">
        <f t="shared" si="59"/>
        <v>0</v>
      </c>
      <c r="M55" s="101">
        <f t="shared" si="59"/>
        <v>0</v>
      </c>
      <c r="N55" s="101">
        <f t="shared" si="59"/>
        <v>0</v>
      </c>
      <c r="O55" s="101">
        <f t="shared" si="59"/>
        <v>0</v>
      </c>
      <c r="P55" s="101">
        <f t="shared" si="59"/>
        <v>0</v>
      </c>
      <c r="Q55" s="101">
        <f t="shared" si="59"/>
        <v>0</v>
      </c>
      <c r="R55" s="101">
        <f t="shared" si="59"/>
        <v>0</v>
      </c>
      <c r="S55" s="101">
        <f t="shared" si="59"/>
        <v>0</v>
      </c>
      <c r="T55" s="101">
        <f t="shared" si="59"/>
        <v>0</v>
      </c>
      <c r="U55" s="101">
        <f t="shared" si="59"/>
        <v>0</v>
      </c>
      <c r="V55" s="101">
        <f t="shared" si="59"/>
        <v>0</v>
      </c>
      <c r="W55" s="101">
        <f t="shared" si="59"/>
        <v>0</v>
      </c>
      <c r="X55" s="101">
        <f t="shared" si="59"/>
        <v>0</v>
      </c>
      <c r="Y55" s="101">
        <f t="shared" si="59"/>
        <v>0</v>
      </c>
      <c r="Z55" s="101">
        <f t="shared" si="59"/>
        <v>0</v>
      </c>
      <c r="AA55" s="101">
        <f t="shared" si="59"/>
        <v>0</v>
      </c>
      <c r="AB55" s="101">
        <f t="shared" si="59"/>
        <v>0</v>
      </c>
      <c r="AC55" s="101">
        <f t="shared" si="59"/>
        <v>0</v>
      </c>
      <c r="AD55" s="101">
        <f t="shared" si="59"/>
        <v>0</v>
      </c>
      <c r="AE55" s="101">
        <f t="shared" si="59"/>
        <v>0</v>
      </c>
      <c r="AF55" s="101">
        <f t="shared" si="59"/>
        <v>0</v>
      </c>
      <c r="AG55" s="101">
        <f t="shared" si="59"/>
        <v>0</v>
      </c>
      <c r="AH55" s="101">
        <f t="shared" si="59"/>
        <v>0</v>
      </c>
      <c r="AI55" s="101">
        <f t="shared" si="59"/>
        <v>0</v>
      </c>
      <c r="AJ55" s="101">
        <f t="shared" si="59"/>
        <v>0</v>
      </c>
      <c r="AK55" s="101">
        <f t="shared" si="59"/>
        <v>0</v>
      </c>
      <c r="AL55" s="101">
        <f t="shared" si="59"/>
        <v>0</v>
      </c>
      <c r="AM55" s="101">
        <f t="shared" si="59"/>
        <v>0</v>
      </c>
      <c r="AN55" s="101">
        <f t="shared" si="59"/>
        <v>0</v>
      </c>
      <c r="AO55" s="101">
        <f t="shared" si="59"/>
        <v>0</v>
      </c>
      <c r="AP55" s="101">
        <f t="shared" si="59"/>
        <v>0</v>
      </c>
      <c r="AQ55" s="101">
        <f t="shared" si="59"/>
        <v>0</v>
      </c>
      <c r="AR55" s="101">
        <f t="shared" si="59"/>
        <v>0</v>
      </c>
      <c r="AS55" s="101">
        <f t="shared" si="59"/>
        <v>0</v>
      </c>
      <c r="AT55" s="101">
        <f t="shared" si="59"/>
        <v>0</v>
      </c>
      <c r="AU55" s="101">
        <f t="shared" si="59"/>
        <v>0</v>
      </c>
      <c r="AV55" s="101">
        <f t="shared" si="59"/>
        <v>0</v>
      </c>
      <c r="AW55" s="101">
        <f t="shared" si="59"/>
        <v>0</v>
      </c>
      <c r="AX55" s="101">
        <f t="shared" si="59"/>
        <v>0</v>
      </c>
      <c r="AY55" s="101">
        <f t="shared" si="59"/>
        <v>0</v>
      </c>
      <c r="AZ55" s="101">
        <f t="shared" si="59"/>
        <v>0</v>
      </c>
      <c r="BA55" s="101">
        <f t="shared" si="59"/>
        <v>0</v>
      </c>
      <c r="BB55" s="101">
        <f t="shared" si="59"/>
        <v>0</v>
      </c>
      <c r="BC55" s="101">
        <f t="shared" si="59"/>
        <v>0</v>
      </c>
      <c r="BD55" s="101">
        <f t="shared" si="59"/>
        <v>0</v>
      </c>
      <c r="BE55" s="101">
        <f t="shared" si="59"/>
        <v>0</v>
      </c>
      <c r="BF55" s="101">
        <f t="shared" si="59"/>
        <v>0</v>
      </c>
      <c r="BG55" s="101">
        <f t="shared" si="59"/>
        <v>0</v>
      </c>
      <c r="BH55" s="101">
        <f t="shared" si="59"/>
        <v>0</v>
      </c>
      <c r="BI55" s="101">
        <f t="shared" si="59"/>
        <v>0</v>
      </c>
      <c r="BJ55" s="101">
        <f t="shared" si="59"/>
        <v>0</v>
      </c>
      <c r="BK55" s="101">
        <f t="shared" si="59"/>
        <v>0</v>
      </c>
      <c r="BL55" s="101">
        <f t="shared" si="59"/>
        <v>0</v>
      </c>
      <c r="BM55" s="101">
        <f t="shared" si="59"/>
        <v>0</v>
      </c>
      <c r="BN55" s="101">
        <f t="shared" si="59"/>
        <v>0</v>
      </c>
      <c r="BO55" s="101">
        <f t="shared" si="59"/>
        <v>0</v>
      </c>
      <c r="BP55" s="101">
        <f t="shared" si="59"/>
        <v>0</v>
      </c>
      <c r="BQ55" s="101">
        <f t="shared" ref="BQ55:CX55" si="60">IF(BQ13&lt;BP13,(BQ13-BP13)*BQ45*0.01,0)</f>
        <v>0</v>
      </c>
      <c r="BR55" s="101">
        <f t="shared" si="60"/>
        <v>0</v>
      </c>
      <c r="BS55" s="101">
        <f t="shared" si="60"/>
        <v>0</v>
      </c>
      <c r="BT55" s="101">
        <f t="shared" si="60"/>
        <v>0</v>
      </c>
      <c r="BU55" s="101">
        <f t="shared" si="60"/>
        <v>0</v>
      </c>
      <c r="BV55" s="101">
        <f t="shared" si="60"/>
        <v>0</v>
      </c>
      <c r="BW55" s="101">
        <f t="shared" si="60"/>
        <v>0</v>
      </c>
      <c r="BX55" s="101">
        <f t="shared" si="60"/>
        <v>0</v>
      </c>
      <c r="BY55" s="101">
        <f t="shared" si="60"/>
        <v>0</v>
      </c>
      <c r="BZ55" s="101">
        <f t="shared" si="60"/>
        <v>0</v>
      </c>
      <c r="CA55" s="101">
        <f t="shared" si="60"/>
        <v>0</v>
      </c>
      <c r="CB55" s="101">
        <f t="shared" si="60"/>
        <v>0</v>
      </c>
      <c r="CC55" s="101">
        <f t="shared" si="60"/>
        <v>0</v>
      </c>
      <c r="CD55" s="101">
        <f t="shared" si="60"/>
        <v>0</v>
      </c>
      <c r="CE55" s="101">
        <f t="shared" si="60"/>
        <v>0</v>
      </c>
      <c r="CF55" s="101">
        <f t="shared" si="60"/>
        <v>0</v>
      </c>
      <c r="CG55" s="101">
        <f t="shared" si="60"/>
        <v>0</v>
      </c>
      <c r="CH55" s="101">
        <f t="shared" si="60"/>
        <v>0</v>
      </c>
      <c r="CI55" s="101">
        <f t="shared" si="60"/>
        <v>0</v>
      </c>
      <c r="CJ55" s="101">
        <f t="shared" si="60"/>
        <v>0</v>
      </c>
      <c r="CK55" s="101">
        <f t="shared" si="60"/>
        <v>0</v>
      </c>
      <c r="CL55" s="101">
        <f t="shared" si="60"/>
        <v>0</v>
      </c>
      <c r="CM55" s="101">
        <f t="shared" si="60"/>
        <v>0</v>
      </c>
      <c r="CN55" s="101">
        <f t="shared" si="60"/>
        <v>0</v>
      </c>
      <c r="CO55" s="101">
        <f t="shared" si="60"/>
        <v>0</v>
      </c>
      <c r="CP55" s="101">
        <f t="shared" si="60"/>
        <v>0</v>
      </c>
      <c r="CQ55" s="101">
        <f t="shared" si="60"/>
        <v>0</v>
      </c>
      <c r="CR55" s="101">
        <f t="shared" si="60"/>
        <v>0</v>
      </c>
      <c r="CS55" s="101">
        <f t="shared" si="60"/>
        <v>0</v>
      </c>
      <c r="CT55" s="101">
        <f t="shared" si="60"/>
        <v>0</v>
      </c>
      <c r="CU55" s="101">
        <f t="shared" si="60"/>
        <v>0</v>
      </c>
      <c r="CV55" s="101">
        <f t="shared" si="60"/>
        <v>0</v>
      </c>
      <c r="CW55" s="101">
        <f t="shared" si="60"/>
        <v>0</v>
      </c>
      <c r="CX55" s="101">
        <f t="shared" si="60"/>
        <v>0</v>
      </c>
      <c r="CY55" s="139"/>
      <c r="CZ55" s="41" t="s">
        <v>127</v>
      </c>
      <c r="DA55" s="140"/>
      <c r="DB55" s="97"/>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row>
    <row r="56" spans="1:193" s="5" customFormat="1" ht="39" customHeight="1" x14ac:dyDescent="0.3">
      <c r="A56" s="205" t="s">
        <v>128</v>
      </c>
      <c r="B56" s="205"/>
      <c r="C56" s="85"/>
      <c r="D56" s="85"/>
      <c r="E56" s="85"/>
      <c r="F56" s="85"/>
      <c r="G56" s="85"/>
      <c r="H56" s="85"/>
      <c r="I56" s="85"/>
      <c r="J56" s="85"/>
      <c r="K56" s="206"/>
      <c r="L56" s="206"/>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14"/>
      <c r="DA56" s="86"/>
      <c r="DB56" s="27"/>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row>
    <row r="57" spans="1:193" s="103" customFormat="1" ht="48.75" customHeight="1" x14ac:dyDescent="0.3">
      <c r="A57" s="39" t="s">
        <v>129</v>
      </c>
      <c r="B57" s="73"/>
      <c r="C57" s="101">
        <f t="shared" ref="C57:AH57" si="61">C41-C47</f>
        <v>0</v>
      </c>
      <c r="D57" s="101">
        <f t="shared" si="61"/>
        <v>0</v>
      </c>
      <c r="E57" s="101">
        <f t="shared" si="61"/>
        <v>0</v>
      </c>
      <c r="F57" s="101">
        <f>F41-F47</f>
        <v>0</v>
      </c>
      <c r="G57" s="101">
        <f t="shared" si="61"/>
        <v>0</v>
      </c>
      <c r="H57" s="101">
        <f t="shared" si="61"/>
        <v>0</v>
      </c>
      <c r="I57" s="101">
        <f t="shared" si="61"/>
        <v>0</v>
      </c>
      <c r="J57" s="101">
        <f t="shared" si="61"/>
        <v>0</v>
      </c>
      <c r="K57" s="101">
        <f t="shared" si="61"/>
        <v>0</v>
      </c>
      <c r="L57" s="101">
        <f t="shared" si="61"/>
        <v>0</v>
      </c>
      <c r="M57" s="101">
        <f t="shared" si="61"/>
        <v>0</v>
      </c>
      <c r="N57" s="101">
        <f t="shared" si="61"/>
        <v>0</v>
      </c>
      <c r="O57" s="101">
        <f t="shared" si="61"/>
        <v>0</v>
      </c>
      <c r="P57" s="101">
        <f t="shared" si="61"/>
        <v>0</v>
      </c>
      <c r="Q57" s="101">
        <f t="shared" si="61"/>
        <v>0</v>
      </c>
      <c r="R57" s="101">
        <f t="shared" si="61"/>
        <v>0</v>
      </c>
      <c r="S57" s="101">
        <f t="shared" si="61"/>
        <v>0</v>
      </c>
      <c r="T57" s="101">
        <f t="shared" si="61"/>
        <v>0</v>
      </c>
      <c r="U57" s="101">
        <f t="shared" si="61"/>
        <v>0</v>
      </c>
      <c r="V57" s="101">
        <f t="shared" si="61"/>
        <v>0</v>
      </c>
      <c r="W57" s="101">
        <f t="shared" si="61"/>
        <v>0</v>
      </c>
      <c r="X57" s="101">
        <f t="shared" si="61"/>
        <v>0</v>
      </c>
      <c r="Y57" s="101">
        <f t="shared" si="61"/>
        <v>0</v>
      </c>
      <c r="Z57" s="101">
        <f t="shared" si="61"/>
        <v>0</v>
      </c>
      <c r="AA57" s="101">
        <f t="shared" si="61"/>
        <v>0</v>
      </c>
      <c r="AB57" s="101">
        <f t="shared" si="61"/>
        <v>0</v>
      </c>
      <c r="AC57" s="101">
        <f t="shared" si="61"/>
        <v>0</v>
      </c>
      <c r="AD57" s="101">
        <f t="shared" si="61"/>
        <v>0</v>
      </c>
      <c r="AE57" s="101">
        <f t="shared" si="61"/>
        <v>0</v>
      </c>
      <c r="AF57" s="101">
        <f t="shared" si="61"/>
        <v>0</v>
      </c>
      <c r="AG57" s="101">
        <f t="shared" si="61"/>
        <v>0</v>
      </c>
      <c r="AH57" s="101">
        <f t="shared" si="61"/>
        <v>0</v>
      </c>
      <c r="AI57" s="101">
        <f t="shared" ref="AI57:BN57" si="62">AI41-AI47</f>
        <v>0</v>
      </c>
      <c r="AJ57" s="101">
        <f t="shared" si="62"/>
        <v>0</v>
      </c>
      <c r="AK57" s="101">
        <f t="shared" si="62"/>
        <v>0</v>
      </c>
      <c r="AL57" s="101">
        <f t="shared" si="62"/>
        <v>0</v>
      </c>
      <c r="AM57" s="101">
        <f t="shared" si="62"/>
        <v>0</v>
      </c>
      <c r="AN57" s="101">
        <f t="shared" si="62"/>
        <v>0</v>
      </c>
      <c r="AO57" s="101">
        <f t="shared" si="62"/>
        <v>0</v>
      </c>
      <c r="AP57" s="101">
        <f t="shared" si="62"/>
        <v>0</v>
      </c>
      <c r="AQ57" s="101">
        <f t="shared" si="62"/>
        <v>0</v>
      </c>
      <c r="AR57" s="101">
        <f t="shared" si="62"/>
        <v>0</v>
      </c>
      <c r="AS57" s="101">
        <f t="shared" si="62"/>
        <v>0</v>
      </c>
      <c r="AT57" s="101">
        <f t="shared" si="62"/>
        <v>0</v>
      </c>
      <c r="AU57" s="101">
        <f t="shared" si="62"/>
        <v>0</v>
      </c>
      <c r="AV57" s="101">
        <f t="shared" si="62"/>
        <v>0</v>
      </c>
      <c r="AW57" s="101">
        <f t="shared" si="62"/>
        <v>0</v>
      </c>
      <c r="AX57" s="101">
        <f t="shared" si="62"/>
        <v>0</v>
      </c>
      <c r="AY57" s="101">
        <f t="shared" si="62"/>
        <v>0</v>
      </c>
      <c r="AZ57" s="101">
        <f t="shared" si="62"/>
        <v>0</v>
      </c>
      <c r="BA57" s="101">
        <f t="shared" si="62"/>
        <v>0</v>
      </c>
      <c r="BB57" s="101">
        <f t="shared" si="62"/>
        <v>0</v>
      </c>
      <c r="BC57" s="101">
        <f t="shared" si="62"/>
        <v>0</v>
      </c>
      <c r="BD57" s="101">
        <f t="shared" si="62"/>
        <v>0</v>
      </c>
      <c r="BE57" s="101">
        <f t="shared" si="62"/>
        <v>0</v>
      </c>
      <c r="BF57" s="101">
        <f t="shared" si="62"/>
        <v>0</v>
      </c>
      <c r="BG57" s="101">
        <f t="shared" si="62"/>
        <v>0</v>
      </c>
      <c r="BH57" s="101">
        <f t="shared" si="62"/>
        <v>0</v>
      </c>
      <c r="BI57" s="101">
        <f t="shared" si="62"/>
        <v>0</v>
      </c>
      <c r="BJ57" s="101">
        <f t="shared" si="62"/>
        <v>0</v>
      </c>
      <c r="BK57" s="101">
        <f t="shared" si="62"/>
        <v>0</v>
      </c>
      <c r="BL57" s="101">
        <f t="shared" si="62"/>
        <v>0</v>
      </c>
      <c r="BM57" s="101">
        <f t="shared" si="62"/>
        <v>0</v>
      </c>
      <c r="BN57" s="101">
        <f t="shared" si="62"/>
        <v>0</v>
      </c>
      <c r="BO57" s="101">
        <f t="shared" ref="BO57:CX57" si="63">BO41-BO47</f>
        <v>0</v>
      </c>
      <c r="BP57" s="101">
        <f t="shared" si="63"/>
        <v>0</v>
      </c>
      <c r="BQ57" s="101">
        <f t="shared" si="63"/>
        <v>0</v>
      </c>
      <c r="BR57" s="101">
        <f t="shared" si="63"/>
        <v>0</v>
      </c>
      <c r="BS57" s="101">
        <f t="shared" si="63"/>
        <v>0</v>
      </c>
      <c r="BT57" s="101">
        <f t="shared" si="63"/>
        <v>0</v>
      </c>
      <c r="BU57" s="101">
        <f t="shared" si="63"/>
        <v>0</v>
      </c>
      <c r="BV57" s="101">
        <f t="shared" si="63"/>
        <v>0</v>
      </c>
      <c r="BW57" s="101">
        <f t="shared" si="63"/>
        <v>0</v>
      </c>
      <c r="BX57" s="101">
        <f t="shared" si="63"/>
        <v>0</v>
      </c>
      <c r="BY57" s="101">
        <f t="shared" si="63"/>
        <v>0</v>
      </c>
      <c r="BZ57" s="101">
        <f t="shared" si="63"/>
        <v>0</v>
      </c>
      <c r="CA57" s="101">
        <f t="shared" si="63"/>
        <v>0</v>
      </c>
      <c r="CB57" s="101">
        <f t="shared" si="63"/>
        <v>0</v>
      </c>
      <c r="CC57" s="101">
        <f t="shared" si="63"/>
        <v>0</v>
      </c>
      <c r="CD57" s="101">
        <f t="shared" si="63"/>
        <v>0</v>
      </c>
      <c r="CE57" s="101">
        <f t="shared" si="63"/>
        <v>0</v>
      </c>
      <c r="CF57" s="101">
        <f t="shared" si="63"/>
        <v>0</v>
      </c>
      <c r="CG57" s="101">
        <f t="shared" si="63"/>
        <v>0</v>
      </c>
      <c r="CH57" s="101">
        <f t="shared" si="63"/>
        <v>0</v>
      </c>
      <c r="CI57" s="101">
        <f t="shared" si="63"/>
        <v>0</v>
      </c>
      <c r="CJ57" s="101">
        <f t="shared" si="63"/>
        <v>0</v>
      </c>
      <c r="CK57" s="101">
        <f t="shared" si="63"/>
        <v>0</v>
      </c>
      <c r="CL57" s="101">
        <f t="shared" si="63"/>
        <v>0</v>
      </c>
      <c r="CM57" s="101">
        <f t="shared" si="63"/>
        <v>0</v>
      </c>
      <c r="CN57" s="101">
        <f t="shared" si="63"/>
        <v>0</v>
      </c>
      <c r="CO57" s="101">
        <f t="shared" si="63"/>
        <v>0</v>
      </c>
      <c r="CP57" s="101">
        <f t="shared" si="63"/>
        <v>0</v>
      </c>
      <c r="CQ57" s="101">
        <f t="shared" si="63"/>
        <v>0</v>
      </c>
      <c r="CR57" s="101">
        <f t="shared" si="63"/>
        <v>0</v>
      </c>
      <c r="CS57" s="101">
        <f t="shared" si="63"/>
        <v>0</v>
      </c>
      <c r="CT57" s="101">
        <f t="shared" si="63"/>
        <v>0</v>
      </c>
      <c r="CU57" s="101">
        <f t="shared" si="63"/>
        <v>0</v>
      </c>
      <c r="CV57" s="101">
        <f t="shared" si="63"/>
        <v>0</v>
      </c>
      <c r="CW57" s="101">
        <f t="shared" si="63"/>
        <v>0</v>
      </c>
      <c r="CX57" s="101">
        <f t="shared" si="63"/>
        <v>0</v>
      </c>
      <c r="CY57" s="102"/>
      <c r="CZ57" s="131" t="s">
        <v>130</v>
      </c>
      <c r="DA57" s="70">
        <v>5.5</v>
      </c>
      <c r="DB57" s="24"/>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row>
    <row r="58" spans="1:193" s="103" customFormat="1" ht="48.75" customHeight="1" x14ac:dyDescent="0.3">
      <c r="A58" s="87" t="s">
        <v>131</v>
      </c>
      <c r="B58" s="104"/>
      <c r="C58" s="105">
        <f>C57</f>
        <v>0</v>
      </c>
      <c r="D58" s="105">
        <f t="shared" ref="D58:AI58" si="64">(D57+C58)-D50</f>
        <v>0</v>
      </c>
      <c r="E58" s="105">
        <f t="shared" si="64"/>
        <v>0</v>
      </c>
      <c r="F58" s="105">
        <f t="shared" si="64"/>
        <v>0</v>
      </c>
      <c r="G58" s="105">
        <f t="shared" si="64"/>
        <v>0</v>
      </c>
      <c r="H58" s="105">
        <f t="shared" si="64"/>
        <v>0</v>
      </c>
      <c r="I58" s="105">
        <f t="shared" si="64"/>
        <v>0</v>
      </c>
      <c r="J58" s="105">
        <f t="shared" si="64"/>
        <v>0</v>
      </c>
      <c r="K58" s="105">
        <f t="shared" si="64"/>
        <v>0</v>
      </c>
      <c r="L58" s="105">
        <f t="shared" si="64"/>
        <v>0</v>
      </c>
      <c r="M58" s="105">
        <f t="shared" si="64"/>
        <v>0</v>
      </c>
      <c r="N58" s="105">
        <f t="shared" si="64"/>
        <v>0</v>
      </c>
      <c r="O58" s="105">
        <f t="shared" si="64"/>
        <v>0</v>
      </c>
      <c r="P58" s="105">
        <f t="shared" si="64"/>
        <v>0</v>
      </c>
      <c r="Q58" s="105">
        <f t="shared" si="64"/>
        <v>0</v>
      </c>
      <c r="R58" s="105">
        <f t="shared" si="64"/>
        <v>0</v>
      </c>
      <c r="S58" s="105">
        <f t="shared" si="64"/>
        <v>0</v>
      </c>
      <c r="T58" s="105">
        <f t="shared" si="64"/>
        <v>0</v>
      </c>
      <c r="U58" s="105">
        <f t="shared" si="64"/>
        <v>0</v>
      </c>
      <c r="V58" s="105">
        <f t="shared" si="64"/>
        <v>0</v>
      </c>
      <c r="W58" s="105">
        <f t="shared" si="64"/>
        <v>0</v>
      </c>
      <c r="X58" s="105">
        <f t="shared" si="64"/>
        <v>0</v>
      </c>
      <c r="Y58" s="105">
        <f t="shared" si="64"/>
        <v>0</v>
      </c>
      <c r="Z58" s="105">
        <f t="shared" si="64"/>
        <v>0</v>
      </c>
      <c r="AA58" s="105">
        <f t="shared" si="64"/>
        <v>0</v>
      </c>
      <c r="AB58" s="105">
        <f t="shared" si="64"/>
        <v>0</v>
      </c>
      <c r="AC58" s="105">
        <f t="shared" si="64"/>
        <v>0</v>
      </c>
      <c r="AD58" s="105">
        <f t="shared" si="64"/>
        <v>0</v>
      </c>
      <c r="AE58" s="105">
        <f t="shared" si="64"/>
        <v>0</v>
      </c>
      <c r="AF58" s="105">
        <f t="shared" si="64"/>
        <v>0</v>
      </c>
      <c r="AG58" s="105">
        <f t="shared" si="64"/>
        <v>0</v>
      </c>
      <c r="AH58" s="105">
        <f t="shared" si="64"/>
        <v>0</v>
      </c>
      <c r="AI58" s="105">
        <f t="shared" si="64"/>
        <v>0</v>
      </c>
      <c r="AJ58" s="105">
        <f t="shared" ref="AJ58:BO58" si="65">(AJ57+AI58)-AJ50</f>
        <v>0</v>
      </c>
      <c r="AK58" s="105">
        <f t="shared" si="65"/>
        <v>0</v>
      </c>
      <c r="AL58" s="105">
        <f t="shared" si="65"/>
        <v>0</v>
      </c>
      <c r="AM58" s="105">
        <f t="shared" si="65"/>
        <v>0</v>
      </c>
      <c r="AN58" s="105">
        <f t="shared" si="65"/>
        <v>0</v>
      </c>
      <c r="AO58" s="105">
        <f t="shared" si="65"/>
        <v>0</v>
      </c>
      <c r="AP58" s="105">
        <f t="shared" si="65"/>
        <v>0</v>
      </c>
      <c r="AQ58" s="105">
        <f t="shared" si="65"/>
        <v>0</v>
      </c>
      <c r="AR58" s="105">
        <f t="shared" si="65"/>
        <v>0</v>
      </c>
      <c r="AS58" s="105">
        <f t="shared" si="65"/>
        <v>0</v>
      </c>
      <c r="AT58" s="105">
        <f t="shared" si="65"/>
        <v>0</v>
      </c>
      <c r="AU58" s="105">
        <f t="shared" si="65"/>
        <v>0</v>
      </c>
      <c r="AV58" s="105">
        <f t="shared" si="65"/>
        <v>0</v>
      </c>
      <c r="AW58" s="105">
        <f t="shared" si="65"/>
        <v>0</v>
      </c>
      <c r="AX58" s="105">
        <f t="shared" si="65"/>
        <v>0</v>
      </c>
      <c r="AY58" s="105">
        <f t="shared" si="65"/>
        <v>0</v>
      </c>
      <c r="AZ58" s="105">
        <f t="shared" si="65"/>
        <v>0</v>
      </c>
      <c r="BA58" s="105">
        <f t="shared" si="65"/>
        <v>0</v>
      </c>
      <c r="BB58" s="105">
        <f t="shared" si="65"/>
        <v>0</v>
      </c>
      <c r="BC58" s="105">
        <f t="shared" si="65"/>
        <v>0</v>
      </c>
      <c r="BD58" s="105">
        <f t="shared" si="65"/>
        <v>0</v>
      </c>
      <c r="BE58" s="105">
        <f t="shared" si="65"/>
        <v>0</v>
      </c>
      <c r="BF58" s="105">
        <f t="shared" si="65"/>
        <v>0</v>
      </c>
      <c r="BG58" s="105">
        <f t="shared" si="65"/>
        <v>0</v>
      </c>
      <c r="BH58" s="105">
        <f t="shared" si="65"/>
        <v>0</v>
      </c>
      <c r="BI58" s="105">
        <f t="shared" si="65"/>
        <v>0</v>
      </c>
      <c r="BJ58" s="105">
        <f t="shared" si="65"/>
        <v>0</v>
      </c>
      <c r="BK58" s="105">
        <f t="shared" si="65"/>
        <v>0</v>
      </c>
      <c r="BL58" s="105">
        <f t="shared" si="65"/>
        <v>0</v>
      </c>
      <c r="BM58" s="105">
        <f t="shared" si="65"/>
        <v>0</v>
      </c>
      <c r="BN58" s="105">
        <f t="shared" si="65"/>
        <v>0</v>
      </c>
      <c r="BO58" s="105">
        <f t="shared" si="65"/>
        <v>0</v>
      </c>
      <c r="BP58" s="105">
        <f t="shared" ref="BP58:CU58" si="66">(BP57+BO58)-BP50</f>
        <v>0</v>
      </c>
      <c r="BQ58" s="105">
        <f t="shared" si="66"/>
        <v>0</v>
      </c>
      <c r="BR58" s="105">
        <f t="shared" si="66"/>
        <v>0</v>
      </c>
      <c r="BS58" s="105">
        <f t="shared" si="66"/>
        <v>0</v>
      </c>
      <c r="BT58" s="105">
        <f t="shared" si="66"/>
        <v>0</v>
      </c>
      <c r="BU58" s="105">
        <f t="shared" si="66"/>
        <v>0</v>
      </c>
      <c r="BV58" s="105">
        <f t="shared" si="66"/>
        <v>0</v>
      </c>
      <c r="BW58" s="105">
        <f t="shared" si="66"/>
        <v>0</v>
      </c>
      <c r="BX58" s="105">
        <f t="shared" si="66"/>
        <v>0</v>
      </c>
      <c r="BY58" s="105">
        <f t="shared" si="66"/>
        <v>0</v>
      </c>
      <c r="BZ58" s="105">
        <f t="shared" si="66"/>
        <v>0</v>
      </c>
      <c r="CA58" s="105">
        <f t="shared" si="66"/>
        <v>0</v>
      </c>
      <c r="CB58" s="105">
        <f t="shared" si="66"/>
        <v>0</v>
      </c>
      <c r="CC58" s="105">
        <f t="shared" si="66"/>
        <v>0</v>
      </c>
      <c r="CD58" s="105">
        <f t="shared" si="66"/>
        <v>0</v>
      </c>
      <c r="CE58" s="105">
        <f t="shared" si="66"/>
        <v>0</v>
      </c>
      <c r="CF58" s="105">
        <f t="shared" si="66"/>
        <v>0</v>
      </c>
      <c r="CG58" s="105">
        <f t="shared" si="66"/>
        <v>0</v>
      </c>
      <c r="CH58" s="105">
        <f t="shared" si="66"/>
        <v>0</v>
      </c>
      <c r="CI58" s="105">
        <f t="shared" si="66"/>
        <v>0</v>
      </c>
      <c r="CJ58" s="105">
        <f t="shared" si="66"/>
        <v>0</v>
      </c>
      <c r="CK58" s="105">
        <f t="shared" si="66"/>
        <v>0</v>
      </c>
      <c r="CL58" s="105">
        <f t="shared" si="66"/>
        <v>0</v>
      </c>
      <c r="CM58" s="105">
        <f t="shared" si="66"/>
        <v>0</v>
      </c>
      <c r="CN58" s="105">
        <f t="shared" si="66"/>
        <v>0</v>
      </c>
      <c r="CO58" s="105">
        <f t="shared" si="66"/>
        <v>0</v>
      </c>
      <c r="CP58" s="105">
        <f t="shared" si="66"/>
        <v>0</v>
      </c>
      <c r="CQ58" s="105">
        <f t="shared" si="66"/>
        <v>0</v>
      </c>
      <c r="CR58" s="105">
        <f t="shared" si="66"/>
        <v>0</v>
      </c>
      <c r="CS58" s="105">
        <f t="shared" si="66"/>
        <v>0</v>
      </c>
      <c r="CT58" s="105">
        <f t="shared" si="66"/>
        <v>0</v>
      </c>
      <c r="CU58" s="105">
        <f t="shared" si="66"/>
        <v>0</v>
      </c>
      <c r="CV58" s="105">
        <f t="shared" ref="CV58:CX58" si="67">(CV57+CU58)-CV50</f>
        <v>0</v>
      </c>
      <c r="CW58" s="105">
        <f t="shared" si="67"/>
        <v>0</v>
      </c>
      <c r="CX58" s="105">
        <f t="shared" si="67"/>
        <v>0</v>
      </c>
      <c r="CY58" s="102"/>
      <c r="CZ58" s="51" t="s">
        <v>132</v>
      </c>
      <c r="DA58" s="24"/>
      <c r="DB58" s="24"/>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row>
    <row r="59" spans="1:193" s="5" customFormat="1" ht="52.5" customHeight="1" x14ac:dyDescent="0.3">
      <c r="A59" s="205" t="s">
        <v>133</v>
      </c>
      <c r="B59" s="206"/>
      <c r="C59" s="206"/>
      <c r="D59" s="206"/>
      <c r="E59" s="206"/>
      <c r="F59" s="206"/>
      <c r="G59" s="206"/>
      <c r="H59" s="206"/>
      <c r="I59" s="206"/>
      <c r="J59" s="206"/>
      <c r="K59" s="206"/>
      <c r="L59" s="206"/>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52"/>
      <c r="DA59" s="86"/>
      <c r="DB59" s="27"/>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row>
    <row r="60" spans="1:193" s="5" customFormat="1" ht="27.75" customHeight="1" x14ac:dyDescent="0.3">
      <c r="A60" s="23" t="s">
        <v>134</v>
      </c>
      <c r="B60" s="17">
        <v>30</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c r="CT60" s="312"/>
      <c r="CU60" s="312"/>
      <c r="CV60" s="312"/>
      <c r="CW60" s="312"/>
      <c r="CX60" s="312"/>
      <c r="CY60" s="312"/>
      <c r="CZ60" s="82" t="s">
        <v>135</v>
      </c>
      <c r="DA60" s="83" t="s">
        <v>136</v>
      </c>
      <c r="DB60" s="84" t="s">
        <v>137</v>
      </c>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row>
    <row r="61" spans="1:193" s="103" customFormat="1" ht="34.5" customHeight="1" x14ac:dyDescent="0.3">
      <c r="A61" s="39" t="s">
        <v>138</v>
      </c>
      <c r="B61" s="73"/>
      <c r="C61" s="101">
        <f t="shared" ref="C61:AH61" si="68">ROUNDDOWN(IF(C51&gt;0,C60*C52,0),0)</f>
        <v>0</v>
      </c>
      <c r="D61" s="101">
        <f t="shared" si="68"/>
        <v>0</v>
      </c>
      <c r="E61" s="101">
        <f t="shared" si="68"/>
        <v>0</v>
      </c>
      <c r="F61" s="101">
        <f t="shared" si="68"/>
        <v>0</v>
      </c>
      <c r="G61" s="101">
        <f t="shared" si="68"/>
        <v>0</v>
      </c>
      <c r="H61" s="101">
        <f t="shared" si="68"/>
        <v>0</v>
      </c>
      <c r="I61" s="101">
        <f t="shared" si="68"/>
        <v>0</v>
      </c>
      <c r="J61" s="101">
        <f t="shared" si="68"/>
        <v>0</v>
      </c>
      <c r="K61" s="101">
        <f t="shared" si="68"/>
        <v>0</v>
      </c>
      <c r="L61" s="101">
        <f t="shared" si="68"/>
        <v>0</v>
      </c>
      <c r="M61" s="101">
        <f t="shared" si="68"/>
        <v>0</v>
      </c>
      <c r="N61" s="101">
        <f t="shared" si="68"/>
        <v>0</v>
      </c>
      <c r="O61" s="101">
        <f t="shared" si="68"/>
        <v>0</v>
      </c>
      <c r="P61" s="101">
        <f t="shared" si="68"/>
        <v>0</v>
      </c>
      <c r="Q61" s="101">
        <f t="shared" si="68"/>
        <v>0</v>
      </c>
      <c r="R61" s="101">
        <f t="shared" si="68"/>
        <v>0</v>
      </c>
      <c r="S61" s="101">
        <f t="shared" si="68"/>
        <v>0</v>
      </c>
      <c r="T61" s="101">
        <f t="shared" si="68"/>
        <v>0</v>
      </c>
      <c r="U61" s="101">
        <f t="shared" si="68"/>
        <v>0</v>
      </c>
      <c r="V61" s="101">
        <f t="shared" si="68"/>
        <v>0</v>
      </c>
      <c r="W61" s="101">
        <f t="shared" si="68"/>
        <v>0</v>
      </c>
      <c r="X61" s="101">
        <f t="shared" si="68"/>
        <v>0</v>
      </c>
      <c r="Y61" s="101">
        <f t="shared" si="68"/>
        <v>0</v>
      </c>
      <c r="Z61" s="101">
        <f t="shared" si="68"/>
        <v>0</v>
      </c>
      <c r="AA61" s="101">
        <f t="shared" si="68"/>
        <v>0</v>
      </c>
      <c r="AB61" s="101">
        <f t="shared" si="68"/>
        <v>0</v>
      </c>
      <c r="AC61" s="101">
        <f t="shared" si="68"/>
        <v>0</v>
      </c>
      <c r="AD61" s="101">
        <f t="shared" si="68"/>
        <v>0</v>
      </c>
      <c r="AE61" s="101">
        <f t="shared" si="68"/>
        <v>0</v>
      </c>
      <c r="AF61" s="101">
        <f t="shared" si="68"/>
        <v>0</v>
      </c>
      <c r="AG61" s="101">
        <f t="shared" si="68"/>
        <v>0</v>
      </c>
      <c r="AH61" s="101">
        <f t="shared" si="68"/>
        <v>0</v>
      </c>
      <c r="AI61" s="101">
        <f t="shared" ref="AI61:BN61" si="69">ROUNDDOWN(IF(AI51&gt;0,AI60*AI52,0),0)</f>
        <v>0</v>
      </c>
      <c r="AJ61" s="101">
        <f t="shared" si="69"/>
        <v>0</v>
      </c>
      <c r="AK61" s="101">
        <f t="shared" si="69"/>
        <v>0</v>
      </c>
      <c r="AL61" s="101">
        <f t="shared" si="69"/>
        <v>0</v>
      </c>
      <c r="AM61" s="101">
        <f t="shared" si="69"/>
        <v>0</v>
      </c>
      <c r="AN61" s="101">
        <f t="shared" si="69"/>
        <v>0</v>
      </c>
      <c r="AO61" s="101">
        <f t="shared" si="69"/>
        <v>0</v>
      </c>
      <c r="AP61" s="101">
        <f t="shared" si="69"/>
        <v>0</v>
      </c>
      <c r="AQ61" s="101">
        <f t="shared" si="69"/>
        <v>0</v>
      </c>
      <c r="AR61" s="101">
        <f t="shared" si="69"/>
        <v>0</v>
      </c>
      <c r="AS61" s="101">
        <f t="shared" si="69"/>
        <v>0</v>
      </c>
      <c r="AT61" s="101">
        <f t="shared" si="69"/>
        <v>0</v>
      </c>
      <c r="AU61" s="101">
        <f t="shared" si="69"/>
        <v>0</v>
      </c>
      <c r="AV61" s="101">
        <f t="shared" si="69"/>
        <v>0</v>
      </c>
      <c r="AW61" s="101">
        <f t="shared" si="69"/>
        <v>0</v>
      </c>
      <c r="AX61" s="101">
        <f t="shared" si="69"/>
        <v>0</v>
      </c>
      <c r="AY61" s="101">
        <f t="shared" si="69"/>
        <v>0</v>
      </c>
      <c r="AZ61" s="101">
        <f t="shared" si="69"/>
        <v>0</v>
      </c>
      <c r="BA61" s="101">
        <f t="shared" si="69"/>
        <v>0</v>
      </c>
      <c r="BB61" s="101">
        <f t="shared" si="69"/>
        <v>0</v>
      </c>
      <c r="BC61" s="101">
        <f t="shared" si="69"/>
        <v>0</v>
      </c>
      <c r="BD61" s="101">
        <f t="shared" si="69"/>
        <v>0</v>
      </c>
      <c r="BE61" s="101">
        <f t="shared" si="69"/>
        <v>0</v>
      </c>
      <c r="BF61" s="101">
        <f t="shared" si="69"/>
        <v>0</v>
      </c>
      <c r="BG61" s="101">
        <f t="shared" si="69"/>
        <v>0</v>
      </c>
      <c r="BH61" s="101">
        <f t="shared" si="69"/>
        <v>0</v>
      </c>
      <c r="BI61" s="101">
        <f t="shared" si="69"/>
        <v>0</v>
      </c>
      <c r="BJ61" s="101">
        <f t="shared" si="69"/>
        <v>0</v>
      </c>
      <c r="BK61" s="101">
        <f t="shared" si="69"/>
        <v>0</v>
      </c>
      <c r="BL61" s="101">
        <f t="shared" si="69"/>
        <v>0</v>
      </c>
      <c r="BM61" s="101">
        <f t="shared" si="69"/>
        <v>0</v>
      </c>
      <c r="BN61" s="101">
        <f t="shared" si="69"/>
        <v>0</v>
      </c>
      <c r="BO61" s="101">
        <f t="shared" ref="BO61:CT61" si="70">ROUNDDOWN(IF(BO51&gt;0,BO60*BO52,0),0)</f>
        <v>0</v>
      </c>
      <c r="BP61" s="101">
        <f t="shared" si="70"/>
        <v>0</v>
      </c>
      <c r="BQ61" s="101">
        <f t="shared" si="70"/>
        <v>0</v>
      </c>
      <c r="BR61" s="101">
        <f t="shared" si="70"/>
        <v>0</v>
      </c>
      <c r="BS61" s="101">
        <f t="shared" si="70"/>
        <v>0</v>
      </c>
      <c r="BT61" s="101">
        <f t="shared" si="70"/>
        <v>0</v>
      </c>
      <c r="BU61" s="101">
        <f t="shared" si="70"/>
        <v>0</v>
      </c>
      <c r="BV61" s="101">
        <f t="shared" si="70"/>
        <v>0</v>
      </c>
      <c r="BW61" s="101">
        <f t="shared" si="70"/>
        <v>0</v>
      </c>
      <c r="BX61" s="101">
        <f t="shared" si="70"/>
        <v>0</v>
      </c>
      <c r="BY61" s="101">
        <f t="shared" si="70"/>
        <v>0</v>
      </c>
      <c r="BZ61" s="101">
        <f t="shared" si="70"/>
        <v>0</v>
      </c>
      <c r="CA61" s="101">
        <f t="shared" si="70"/>
        <v>0</v>
      </c>
      <c r="CB61" s="101">
        <f t="shared" si="70"/>
        <v>0</v>
      </c>
      <c r="CC61" s="101">
        <f t="shared" si="70"/>
        <v>0</v>
      </c>
      <c r="CD61" s="101">
        <f t="shared" si="70"/>
        <v>0</v>
      </c>
      <c r="CE61" s="101">
        <f t="shared" si="70"/>
        <v>0</v>
      </c>
      <c r="CF61" s="101">
        <f t="shared" si="70"/>
        <v>0</v>
      </c>
      <c r="CG61" s="101">
        <f t="shared" si="70"/>
        <v>0</v>
      </c>
      <c r="CH61" s="101">
        <f t="shared" si="70"/>
        <v>0</v>
      </c>
      <c r="CI61" s="101">
        <f t="shared" si="70"/>
        <v>0</v>
      </c>
      <c r="CJ61" s="101">
        <f t="shared" si="70"/>
        <v>0</v>
      </c>
      <c r="CK61" s="101">
        <f t="shared" si="70"/>
        <v>0</v>
      </c>
      <c r="CL61" s="101">
        <f t="shared" si="70"/>
        <v>0</v>
      </c>
      <c r="CM61" s="101">
        <f t="shared" si="70"/>
        <v>0</v>
      </c>
      <c r="CN61" s="101">
        <f t="shared" si="70"/>
        <v>0</v>
      </c>
      <c r="CO61" s="101">
        <f t="shared" si="70"/>
        <v>0</v>
      </c>
      <c r="CP61" s="101">
        <f t="shared" si="70"/>
        <v>0</v>
      </c>
      <c r="CQ61" s="101">
        <f t="shared" si="70"/>
        <v>0</v>
      </c>
      <c r="CR61" s="101">
        <f t="shared" si="70"/>
        <v>0</v>
      </c>
      <c r="CS61" s="101">
        <f t="shared" si="70"/>
        <v>0</v>
      </c>
      <c r="CT61" s="101">
        <f t="shared" si="70"/>
        <v>0</v>
      </c>
      <c r="CU61" s="101">
        <f t="shared" ref="CU61:CX61" si="71">ROUNDDOWN(IF(CU51&gt;0,CU60*CU52,0),0)</f>
        <v>0</v>
      </c>
      <c r="CV61" s="101">
        <f t="shared" si="71"/>
        <v>0</v>
      </c>
      <c r="CW61" s="101">
        <f t="shared" si="71"/>
        <v>0</v>
      </c>
      <c r="CX61" s="101">
        <f t="shared" si="71"/>
        <v>0</v>
      </c>
      <c r="CY61" s="102"/>
      <c r="CZ61" s="51" t="s">
        <v>139</v>
      </c>
      <c r="DA61" s="70">
        <v>6.2</v>
      </c>
      <c r="DB61" s="24"/>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row>
    <row r="62" spans="1:193" s="103" customFormat="1" ht="30" customHeight="1" x14ac:dyDescent="0.3">
      <c r="A62" s="305" t="s">
        <v>140</v>
      </c>
      <c r="B62" s="104"/>
      <c r="C62" s="105">
        <v>0</v>
      </c>
      <c r="D62" s="105">
        <v>0</v>
      </c>
      <c r="E62" s="105">
        <v>0</v>
      </c>
      <c r="F62" s="105">
        <v>0</v>
      </c>
      <c r="G62" s="105">
        <v>0</v>
      </c>
      <c r="H62" s="105">
        <f>SUM('FA Dividendos'!$B$20:G20)-SUM('FA Dividendos'!G21:G120)</f>
        <v>0</v>
      </c>
      <c r="I62" s="105">
        <v>0</v>
      </c>
      <c r="J62" s="105">
        <v>0</v>
      </c>
      <c r="K62" s="105">
        <v>0</v>
      </c>
      <c r="L62" s="105">
        <v>0</v>
      </c>
      <c r="M62" s="105">
        <v>0</v>
      </c>
      <c r="N62" s="105">
        <f>SUM('FA Dividendos'!$B$20:M20)-SUM('FA Dividendos'!M21:M120)</f>
        <v>0</v>
      </c>
      <c r="O62" s="105">
        <v>0</v>
      </c>
      <c r="P62" s="105">
        <v>0</v>
      </c>
      <c r="Q62" s="105">
        <v>0</v>
      </c>
      <c r="R62" s="105">
        <v>0</v>
      </c>
      <c r="S62" s="105">
        <v>0</v>
      </c>
      <c r="T62" s="105">
        <f>SUM('FA Dividendos'!$B$20:S20)-SUM('FA Dividendos'!S21:S120)</f>
        <v>0</v>
      </c>
      <c r="U62" s="105">
        <v>0</v>
      </c>
      <c r="V62" s="105">
        <v>0</v>
      </c>
      <c r="W62" s="105">
        <v>0</v>
      </c>
      <c r="X62" s="105">
        <v>0</v>
      </c>
      <c r="Y62" s="105">
        <v>0</v>
      </c>
      <c r="Z62" s="105">
        <f>SUM('FA Dividendos'!$B$20:Y20)-SUM('FA Dividendos'!Y21:Y120)</f>
        <v>0</v>
      </c>
      <c r="AA62" s="105">
        <v>0</v>
      </c>
      <c r="AB62" s="105">
        <v>0</v>
      </c>
      <c r="AC62" s="105">
        <v>0</v>
      </c>
      <c r="AD62" s="105">
        <v>0</v>
      </c>
      <c r="AE62" s="105">
        <v>0</v>
      </c>
      <c r="AF62" s="105">
        <f>SUM('FA Dividendos'!$B$20:AE20)-SUM('FA Dividendos'!AE21:AE120)</f>
        <v>0</v>
      </c>
      <c r="AG62" s="105">
        <v>0</v>
      </c>
      <c r="AH62" s="105">
        <v>0</v>
      </c>
      <c r="AI62" s="105">
        <v>0</v>
      </c>
      <c r="AJ62" s="105">
        <v>0</v>
      </c>
      <c r="AK62" s="105">
        <v>0</v>
      </c>
      <c r="AL62" s="105">
        <f>SUM('FA Dividendos'!$B$20:AK20)-SUM('FA Dividendos'!AK21:AK120)</f>
        <v>0</v>
      </c>
      <c r="AM62" s="105">
        <v>0</v>
      </c>
      <c r="AN62" s="105">
        <v>0</v>
      </c>
      <c r="AO62" s="105">
        <v>0</v>
      </c>
      <c r="AP62" s="105">
        <v>0</v>
      </c>
      <c r="AQ62" s="105">
        <v>0</v>
      </c>
      <c r="AR62" s="105">
        <f>SUM('FA Dividendos'!$B$20:AQ20)-SUM('FA Dividendos'!AQ21:AQ120)</f>
        <v>0</v>
      </c>
      <c r="AS62" s="105">
        <v>0</v>
      </c>
      <c r="AT62" s="105">
        <v>0</v>
      </c>
      <c r="AU62" s="105">
        <v>0</v>
      </c>
      <c r="AV62" s="105">
        <v>0</v>
      </c>
      <c r="AW62" s="105">
        <v>0</v>
      </c>
      <c r="AX62" s="105">
        <f>SUM('FA Dividendos'!$B$20:AW20)-SUM('FA Dividendos'!AW21:AW120)</f>
        <v>0</v>
      </c>
      <c r="AY62" s="105">
        <v>0</v>
      </c>
      <c r="AZ62" s="105">
        <v>0</v>
      </c>
      <c r="BA62" s="105">
        <v>0</v>
      </c>
      <c r="BB62" s="105">
        <v>0</v>
      </c>
      <c r="BC62" s="105">
        <v>0</v>
      </c>
      <c r="BD62" s="105">
        <f>SUM('FA Dividendos'!$B$20:BC20)-SUM('FA Dividendos'!BC21:BC120)</f>
        <v>0</v>
      </c>
      <c r="BE62" s="105">
        <v>0</v>
      </c>
      <c r="BF62" s="105">
        <v>0</v>
      </c>
      <c r="BG62" s="105">
        <v>0</v>
      </c>
      <c r="BH62" s="105">
        <v>0</v>
      </c>
      <c r="BI62" s="105">
        <v>0</v>
      </c>
      <c r="BJ62" s="105">
        <f>SUM('FA Dividendos'!$B$20:BI20)-SUM('FA Dividendos'!BI21:BI120)</f>
        <v>0</v>
      </c>
      <c r="BK62" s="105">
        <v>0</v>
      </c>
      <c r="BL62" s="105">
        <v>0</v>
      </c>
      <c r="BM62" s="105">
        <v>0</v>
      </c>
      <c r="BN62" s="105">
        <v>0</v>
      </c>
      <c r="BO62" s="105">
        <v>0</v>
      </c>
      <c r="BP62" s="105">
        <f>SUM('FA Dividendos'!$B$20:BO20)-SUM('FA Dividendos'!BO21:BO120)</f>
        <v>0</v>
      </c>
      <c r="BQ62" s="105">
        <v>0</v>
      </c>
      <c r="BR62" s="105">
        <v>0</v>
      </c>
      <c r="BS62" s="105">
        <v>0</v>
      </c>
      <c r="BT62" s="105">
        <v>0</v>
      </c>
      <c r="BU62" s="105">
        <v>0</v>
      </c>
      <c r="BV62" s="105">
        <f>SUM('FA Dividendos'!$B$20:BU20)-SUM('FA Dividendos'!BU21:BU120)</f>
        <v>0</v>
      </c>
      <c r="BW62" s="105">
        <v>0</v>
      </c>
      <c r="BX62" s="105">
        <v>0</v>
      </c>
      <c r="BY62" s="105">
        <v>0</v>
      </c>
      <c r="BZ62" s="105">
        <v>0</v>
      </c>
      <c r="CA62" s="105">
        <v>0</v>
      </c>
      <c r="CB62" s="105">
        <f>SUM('FA Dividendos'!$B$20:CA20)-SUM('FA Dividendos'!CA21:CA120)</f>
        <v>0</v>
      </c>
      <c r="CC62" s="105">
        <v>0</v>
      </c>
      <c r="CD62" s="105">
        <v>0</v>
      </c>
      <c r="CE62" s="105">
        <v>0</v>
      </c>
      <c r="CF62" s="105">
        <v>0</v>
      </c>
      <c r="CG62" s="105">
        <v>0</v>
      </c>
      <c r="CH62" s="105">
        <f>SUM('FA Dividendos'!$B$20:CG20)-SUM('FA Dividendos'!CG21:CG120)</f>
        <v>0</v>
      </c>
      <c r="CI62" s="105">
        <v>0</v>
      </c>
      <c r="CJ62" s="105">
        <v>0</v>
      </c>
      <c r="CK62" s="105">
        <v>0</v>
      </c>
      <c r="CL62" s="105">
        <v>0</v>
      </c>
      <c r="CM62" s="105">
        <v>0</v>
      </c>
      <c r="CN62" s="105">
        <f>SUM('FA Dividendos'!$B$20:CM20)-SUM('FA Dividendos'!CM21:CM120)</f>
        <v>0</v>
      </c>
      <c r="CO62" s="105">
        <v>0</v>
      </c>
      <c r="CP62" s="105">
        <v>0</v>
      </c>
      <c r="CQ62" s="105">
        <v>0</v>
      </c>
      <c r="CR62" s="105">
        <v>0</v>
      </c>
      <c r="CS62" s="105">
        <v>0</v>
      </c>
      <c r="CT62" s="105">
        <f>SUM('FA Dividendos'!$B$20:CS20)-SUM('FA Dividendos'!CS21:CS120)</f>
        <v>0</v>
      </c>
      <c r="CU62" s="105">
        <v>0</v>
      </c>
      <c r="CV62" s="105">
        <v>0</v>
      </c>
      <c r="CW62" s="105">
        <v>0</v>
      </c>
      <c r="CX62" s="105">
        <v>0</v>
      </c>
      <c r="CY62" s="102"/>
      <c r="CZ62" s="51"/>
      <c r="DA62" s="70"/>
      <c r="DB62" s="24"/>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row>
    <row r="63" spans="1:193" s="103" customFormat="1" ht="29.25" customHeight="1" x14ac:dyDescent="0.3">
      <c r="A63" s="106" t="s">
        <v>141</v>
      </c>
      <c r="B63" s="107"/>
      <c r="C63" s="108">
        <f t="shared" ref="C63:AH63" si="72">ROUNDDOWN(C51-C61+C62,0)</f>
        <v>0</v>
      </c>
      <c r="D63" s="108">
        <f t="shared" si="72"/>
        <v>0</v>
      </c>
      <c r="E63" s="108">
        <f t="shared" si="72"/>
        <v>0</v>
      </c>
      <c r="F63" s="108">
        <f t="shared" si="72"/>
        <v>0</v>
      </c>
      <c r="G63" s="108">
        <f t="shared" si="72"/>
        <v>0</v>
      </c>
      <c r="H63" s="108">
        <f t="shared" si="72"/>
        <v>0</v>
      </c>
      <c r="I63" s="108">
        <f t="shared" si="72"/>
        <v>0</v>
      </c>
      <c r="J63" s="108">
        <f t="shared" si="72"/>
        <v>0</v>
      </c>
      <c r="K63" s="108">
        <f t="shared" si="72"/>
        <v>0</v>
      </c>
      <c r="L63" s="108">
        <f t="shared" si="72"/>
        <v>0</v>
      </c>
      <c r="M63" s="108">
        <f t="shared" si="72"/>
        <v>0</v>
      </c>
      <c r="N63" s="108">
        <f t="shared" si="72"/>
        <v>0</v>
      </c>
      <c r="O63" s="108">
        <f t="shared" si="72"/>
        <v>0</v>
      </c>
      <c r="P63" s="108">
        <f t="shared" si="72"/>
        <v>0</v>
      </c>
      <c r="Q63" s="108">
        <f t="shared" si="72"/>
        <v>0</v>
      </c>
      <c r="R63" s="108">
        <f t="shared" si="72"/>
        <v>0</v>
      </c>
      <c r="S63" s="108">
        <f t="shared" si="72"/>
        <v>0</v>
      </c>
      <c r="T63" s="108">
        <f t="shared" si="72"/>
        <v>0</v>
      </c>
      <c r="U63" s="108">
        <f t="shared" si="72"/>
        <v>0</v>
      </c>
      <c r="V63" s="108">
        <f t="shared" si="72"/>
        <v>0</v>
      </c>
      <c r="W63" s="108">
        <f t="shared" si="72"/>
        <v>0</v>
      </c>
      <c r="X63" s="108">
        <f t="shared" si="72"/>
        <v>0</v>
      </c>
      <c r="Y63" s="108">
        <f t="shared" si="72"/>
        <v>0</v>
      </c>
      <c r="Z63" s="108">
        <f t="shared" si="72"/>
        <v>0</v>
      </c>
      <c r="AA63" s="108">
        <f t="shared" si="72"/>
        <v>0</v>
      </c>
      <c r="AB63" s="108">
        <f t="shared" si="72"/>
        <v>0</v>
      </c>
      <c r="AC63" s="108">
        <f t="shared" si="72"/>
        <v>0</v>
      </c>
      <c r="AD63" s="108">
        <f t="shared" si="72"/>
        <v>0</v>
      </c>
      <c r="AE63" s="108">
        <f t="shared" si="72"/>
        <v>0</v>
      </c>
      <c r="AF63" s="108">
        <f t="shared" si="72"/>
        <v>0</v>
      </c>
      <c r="AG63" s="108">
        <f t="shared" si="72"/>
        <v>0</v>
      </c>
      <c r="AH63" s="108">
        <f t="shared" si="72"/>
        <v>0</v>
      </c>
      <c r="AI63" s="108">
        <f t="shared" ref="AI63:BN63" si="73">ROUNDDOWN(AI51-AI61+AI62,0)</f>
        <v>0</v>
      </c>
      <c r="AJ63" s="108">
        <f t="shared" si="73"/>
        <v>0</v>
      </c>
      <c r="AK63" s="108">
        <f t="shared" si="73"/>
        <v>0</v>
      </c>
      <c r="AL63" s="108">
        <f t="shared" si="73"/>
        <v>0</v>
      </c>
      <c r="AM63" s="108">
        <f t="shared" si="73"/>
        <v>0</v>
      </c>
      <c r="AN63" s="108">
        <f t="shared" si="73"/>
        <v>0</v>
      </c>
      <c r="AO63" s="108">
        <f t="shared" si="73"/>
        <v>0</v>
      </c>
      <c r="AP63" s="108">
        <f t="shared" si="73"/>
        <v>0</v>
      </c>
      <c r="AQ63" s="108">
        <f t="shared" si="73"/>
        <v>0</v>
      </c>
      <c r="AR63" s="108">
        <f t="shared" si="73"/>
        <v>0</v>
      </c>
      <c r="AS63" s="108">
        <f t="shared" si="73"/>
        <v>0</v>
      </c>
      <c r="AT63" s="108">
        <f t="shared" si="73"/>
        <v>0</v>
      </c>
      <c r="AU63" s="108">
        <f t="shared" si="73"/>
        <v>0</v>
      </c>
      <c r="AV63" s="108">
        <f t="shared" si="73"/>
        <v>0</v>
      </c>
      <c r="AW63" s="108">
        <f t="shared" si="73"/>
        <v>0</v>
      </c>
      <c r="AX63" s="108">
        <f t="shared" si="73"/>
        <v>0</v>
      </c>
      <c r="AY63" s="108">
        <f t="shared" si="73"/>
        <v>0</v>
      </c>
      <c r="AZ63" s="108">
        <f t="shared" si="73"/>
        <v>0</v>
      </c>
      <c r="BA63" s="108">
        <f t="shared" si="73"/>
        <v>0</v>
      </c>
      <c r="BB63" s="108">
        <f t="shared" si="73"/>
        <v>0</v>
      </c>
      <c r="BC63" s="108">
        <f t="shared" si="73"/>
        <v>0</v>
      </c>
      <c r="BD63" s="108">
        <f t="shared" si="73"/>
        <v>0</v>
      </c>
      <c r="BE63" s="108">
        <f t="shared" si="73"/>
        <v>0</v>
      </c>
      <c r="BF63" s="108">
        <f t="shared" si="73"/>
        <v>0</v>
      </c>
      <c r="BG63" s="108">
        <f t="shared" si="73"/>
        <v>0</v>
      </c>
      <c r="BH63" s="108">
        <f t="shared" si="73"/>
        <v>0</v>
      </c>
      <c r="BI63" s="108">
        <f t="shared" si="73"/>
        <v>0</v>
      </c>
      <c r="BJ63" s="108">
        <f t="shared" si="73"/>
        <v>0</v>
      </c>
      <c r="BK63" s="108">
        <f t="shared" si="73"/>
        <v>0</v>
      </c>
      <c r="BL63" s="108">
        <f t="shared" si="73"/>
        <v>0</v>
      </c>
      <c r="BM63" s="108">
        <f t="shared" si="73"/>
        <v>0</v>
      </c>
      <c r="BN63" s="108">
        <f t="shared" si="73"/>
        <v>0</v>
      </c>
      <c r="BO63" s="108">
        <f t="shared" ref="BO63:CT63" si="74">ROUNDDOWN(BO51-BO61+BO62,0)</f>
        <v>0</v>
      </c>
      <c r="BP63" s="108">
        <f t="shared" si="74"/>
        <v>0</v>
      </c>
      <c r="BQ63" s="108">
        <f t="shared" si="74"/>
        <v>0</v>
      </c>
      <c r="BR63" s="108">
        <f t="shared" si="74"/>
        <v>0</v>
      </c>
      <c r="BS63" s="108">
        <f t="shared" si="74"/>
        <v>0</v>
      </c>
      <c r="BT63" s="108">
        <f t="shared" si="74"/>
        <v>0</v>
      </c>
      <c r="BU63" s="108">
        <f t="shared" si="74"/>
        <v>0</v>
      </c>
      <c r="BV63" s="108">
        <f t="shared" si="74"/>
        <v>0</v>
      </c>
      <c r="BW63" s="108">
        <f t="shared" si="74"/>
        <v>0</v>
      </c>
      <c r="BX63" s="108">
        <f t="shared" si="74"/>
        <v>0</v>
      </c>
      <c r="BY63" s="108">
        <f t="shared" si="74"/>
        <v>0</v>
      </c>
      <c r="BZ63" s="108">
        <f t="shared" si="74"/>
        <v>0</v>
      </c>
      <c r="CA63" s="108">
        <f t="shared" si="74"/>
        <v>0</v>
      </c>
      <c r="CB63" s="108">
        <f t="shared" si="74"/>
        <v>0</v>
      </c>
      <c r="CC63" s="108">
        <f t="shared" si="74"/>
        <v>0</v>
      </c>
      <c r="CD63" s="108">
        <f t="shared" si="74"/>
        <v>0</v>
      </c>
      <c r="CE63" s="108">
        <f t="shared" si="74"/>
        <v>0</v>
      </c>
      <c r="CF63" s="108">
        <f t="shared" si="74"/>
        <v>0</v>
      </c>
      <c r="CG63" s="108">
        <f t="shared" si="74"/>
        <v>0</v>
      </c>
      <c r="CH63" s="108">
        <f t="shared" si="74"/>
        <v>0</v>
      </c>
      <c r="CI63" s="108">
        <f t="shared" si="74"/>
        <v>0</v>
      </c>
      <c r="CJ63" s="108">
        <f t="shared" si="74"/>
        <v>0</v>
      </c>
      <c r="CK63" s="108">
        <f t="shared" si="74"/>
        <v>0</v>
      </c>
      <c r="CL63" s="108">
        <f t="shared" si="74"/>
        <v>0</v>
      </c>
      <c r="CM63" s="108">
        <f t="shared" si="74"/>
        <v>0</v>
      </c>
      <c r="CN63" s="108">
        <f t="shared" si="74"/>
        <v>0</v>
      </c>
      <c r="CO63" s="108">
        <f t="shared" si="74"/>
        <v>0</v>
      </c>
      <c r="CP63" s="108">
        <f t="shared" si="74"/>
        <v>0</v>
      </c>
      <c r="CQ63" s="108">
        <f t="shared" si="74"/>
        <v>0</v>
      </c>
      <c r="CR63" s="108">
        <f t="shared" si="74"/>
        <v>0</v>
      </c>
      <c r="CS63" s="108">
        <f t="shared" si="74"/>
        <v>0</v>
      </c>
      <c r="CT63" s="108">
        <f t="shared" si="74"/>
        <v>0</v>
      </c>
      <c r="CU63" s="108">
        <f t="shared" ref="CU63:CX63" si="75">ROUNDDOWN(CU51-CU61+CU62,0)</f>
        <v>0</v>
      </c>
      <c r="CV63" s="108">
        <f t="shared" si="75"/>
        <v>0</v>
      </c>
      <c r="CW63" s="108">
        <f t="shared" si="75"/>
        <v>0</v>
      </c>
      <c r="CX63" s="108">
        <f t="shared" si="75"/>
        <v>0</v>
      </c>
      <c r="CY63" s="102"/>
      <c r="CZ63" s="67" t="s">
        <v>142</v>
      </c>
      <c r="DA63" s="24"/>
      <c r="DB63" s="24"/>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row>
    <row r="64" spans="1:193" s="110" customFormat="1" ht="29.25" customHeight="1" x14ac:dyDescent="0.3">
      <c r="A64" s="93" t="s">
        <v>143</v>
      </c>
      <c r="B64" s="107"/>
      <c r="C64" s="108">
        <f>C63</f>
        <v>0</v>
      </c>
      <c r="D64" s="108">
        <f t="shared" ref="D64:AI64" si="76">C64+D63</f>
        <v>0</v>
      </c>
      <c r="E64" s="108">
        <f t="shared" si="76"/>
        <v>0</v>
      </c>
      <c r="F64" s="108">
        <f t="shared" si="76"/>
        <v>0</v>
      </c>
      <c r="G64" s="108">
        <f t="shared" si="76"/>
        <v>0</v>
      </c>
      <c r="H64" s="108">
        <f t="shared" si="76"/>
        <v>0</v>
      </c>
      <c r="I64" s="108">
        <f t="shared" si="76"/>
        <v>0</v>
      </c>
      <c r="J64" s="108">
        <f t="shared" si="76"/>
        <v>0</v>
      </c>
      <c r="K64" s="108">
        <f t="shared" si="76"/>
        <v>0</v>
      </c>
      <c r="L64" s="108">
        <f t="shared" si="76"/>
        <v>0</v>
      </c>
      <c r="M64" s="108">
        <f t="shared" si="76"/>
        <v>0</v>
      </c>
      <c r="N64" s="108">
        <f t="shared" si="76"/>
        <v>0</v>
      </c>
      <c r="O64" s="108">
        <f t="shared" si="76"/>
        <v>0</v>
      </c>
      <c r="P64" s="108">
        <f t="shared" si="76"/>
        <v>0</v>
      </c>
      <c r="Q64" s="108">
        <f t="shared" si="76"/>
        <v>0</v>
      </c>
      <c r="R64" s="108">
        <f t="shared" si="76"/>
        <v>0</v>
      </c>
      <c r="S64" s="108">
        <f t="shared" si="76"/>
        <v>0</v>
      </c>
      <c r="T64" s="108">
        <f t="shared" si="76"/>
        <v>0</v>
      </c>
      <c r="U64" s="108">
        <f t="shared" si="76"/>
        <v>0</v>
      </c>
      <c r="V64" s="108">
        <f t="shared" si="76"/>
        <v>0</v>
      </c>
      <c r="W64" s="108">
        <f t="shared" si="76"/>
        <v>0</v>
      </c>
      <c r="X64" s="108">
        <f t="shared" si="76"/>
        <v>0</v>
      </c>
      <c r="Y64" s="108">
        <f t="shared" si="76"/>
        <v>0</v>
      </c>
      <c r="Z64" s="108">
        <f t="shared" si="76"/>
        <v>0</v>
      </c>
      <c r="AA64" s="108">
        <f t="shared" si="76"/>
        <v>0</v>
      </c>
      <c r="AB64" s="108">
        <f t="shared" si="76"/>
        <v>0</v>
      </c>
      <c r="AC64" s="108">
        <f t="shared" si="76"/>
        <v>0</v>
      </c>
      <c r="AD64" s="108">
        <f t="shared" si="76"/>
        <v>0</v>
      </c>
      <c r="AE64" s="108">
        <f t="shared" si="76"/>
        <v>0</v>
      </c>
      <c r="AF64" s="108">
        <f t="shared" si="76"/>
        <v>0</v>
      </c>
      <c r="AG64" s="108">
        <f t="shared" si="76"/>
        <v>0</v>
      </c>
      <c r="AH64" s="108">
        <f t="shared" si="76"/>
        <v>0</v>
      </c>
      <c r="AI64" s="108">
        <f t="shared" si="76"/>
        <v>0</v>
      </c>
      <c r="AJ64" s="108">
        <f t="shared" ref="AJ64:BO64" si="77">AI64+AJ63</f>
        <v>0</v>
      </c>
      <c r="AK64" s="108">
        <f t="shared" si="77"/>
        <v>0</v>
      </c>
      <c r="AL64" s="108">
        <f t="shared" si="77"/>
        <v>0</v>
      </c>
      <c r="AM64" s="108">
        <f t="shared" si="77"/>
        <v>0</v>
      </c>
      <c r="AN64" s="108">
        <f t="shared" si="77"/>
        <v>0</v>
      </c>
      <c r="AO64" s="108">
        <f t="shared" si="77"/>
        <v>0</v>
      </c>
      <c r="AP64" s="108">
        <f t="shared" si="77"/>
        <v>0</v>
      </c>
      <c r="AQ64" s="108">
        <f t="shared" si="77"/>
        <v>0</v>
      </c>
      <c r="AR64" s="108">
        <f t="shared" si="77"/>
        <v>0</v>
      </c>
      <c r="AS64" s="108">
        <f t="shared" si="77"/>
        <v>0</v>
      </c>
      <c r="AT64" s="108">
        <f t="shared" si="77"/>
        <v>0</v>
      </c>
      <c r="AU64" s="108">
        <f t="shared" si="77"/>
        <v>0</v>
      </c>
      <c r="AV64" s="108">
        <f t="shared" si="77"/>
        <v>0</v>
      </c>
      <c r="AW64" s="108">
        <f t="shared" si="77"/>
        <v>0</v>
      </c>
      <c r="AX64" s="108">
        <f t="shared" si="77"/>
        <v>0</v>
      </c>
      <c r="AY64" s="108">
        <f t="shared" si="77"/>
        <v>0</v>
      </c>
      <c r="AZ64" s="108">
        <f t="shared" si="77"/>
        <v>0</v>
      </c>
      <c r="BA64" s="108">
        <f t="shared" si="77"/>
        <v>0</v>
      </c>
      <c r="BB64" s="108">
        <f t="shared" si="77"/>
        <v>0</v>
      </c>
      <c r="BC64" s="108">
        <f t="shared" si="77"/>
        <v>0</v>
      </c>
      <c r="BD64" s="108">
        <f t="shared" si="77"/>
        <v>0</v>
      </c>
      <c r="BE64" s="108">
        <f t="shared" si="77"/>
        <v>0</v>
      </c>
      <c r="BF64" s="108">
        <f t="shared" si="77"/>
        <v>0</v>
      </c>
      <c r="BG64" s="108">
        <f t="shared" si="77"/>
        <v>0</v>
      </c>
      <c r="BH64" s="108">
        <f t="shared" si="77"/>
        <v>0</v>
      </c>
      <c r="BI64" s="108">
        <f t="shared" si="77"/>
        <v>0</v>
      </c>
      <c r="BJ64" s="108">
        <f t="shared" si="77"/>
        <v>0</v>
      </c>
      <c r="BK64" s="108">
        <f t="shared" si="77"/>
        <v>0</v>
      </c>
      <c r="BL64" s="108">
        <f t="shared" si="77"/>
        <v>0</v>
      </c>
      <c r="BM64" s="108">
        <f t="shared" si="77"/>
        <v>0</v>
      </c>
      <c r="BN64" s="108">
        <f t="shared" si="77"/>
        <v>0</v>
      </c>
      <c r="BO64" s="108">
        <f t="shared" si="77"/>
        <v>0</v>
      </c>
      <c r="BP64" s="108">
        <f t="shared" ref="BP64:CU64" si="78">BO64+BP63</f>
        <v>0</v>
      </c>
      <c r="BQ64" s="108">
        <f t="shared" si="78"/>
        <v>0</v>
      </c>
      <c r="BR64" s="108">
        <f t="shared" si="78"/>
        <v>0</v>
      </c>
      <c r="BS64" s="108">
        <f t="shared" si="78"/>
        <v>0</v>
      </c>
      <c r="BT64" s="108">
        <f t="shared" si="78"/>
        <v>0</v>
      </c>
      <c r="BU64" s="108">
        <f t="shared" si="78"/>
        <v>0</v>
      </c>
      <c r="BV64" s="108">
        <f t="shared" si="78"/>
        <v>0</v>
      </c>
      <c r="BW64" s="108">
        <f t="shared" si="78"/>
        <v>0</v>
      </c>
      <c r="BX64" s="108">
        <f t="shared" si="78"/>
        <v>0</v>
      </c>
      <c r="BY64" s="108">
        <f t="shared" si="78"/>
        <v>0</v>
      </c>
      <c r="BZ64" s="108">
        <f t="shared" si="78"/>
        <v>0</v>
      </c>
      <c r="CA64" s="108">
        <f t="shared" si="78"/>
        <v>0</v>
      </c>
      <c r="CB64" s="108">
        <f t="shared" si="78"/>
        <v>0</v>
      </c>
      <c r="CC64" s="108">
        <f t="shared" si="78"/>
        <v>0</v>
      </c>
      <c r="CD64" s="108">
        <f t="shared" si="78"/>
        <v>0</v>
      </c>
      <c r="CE64" s="108">
        <f t="shared" si="78"/>
        <v>0</v>
      </c>
      <c r="CF64" s="108">
        <f t="shared" si="78"/>
        <v>0</v>
      </c>
      <c r="CG64" s="108">
        <f t="shared" si="78"/>
        <v>0</v>
      </c>
      <c r="CH64" s="108">
        <f t="shared" si="78"/>
        <v>0</v>
      </c>
      <c r="CI64" s="108">
        <f t="shared" si="78"/>
        <v>0</v>
      </c>
      <c r="CJ64" s="108">
        <f t="shared" si="78"/>
        <v>0</v>
      </c>
      <c r="CK64" s="108">
        <f t="shared" si="78"/>
        <v>0</v>
      </c>
      <c r="CL64" s="108">
        <f t="shared" si="78"/>
        <v>0</v>
      </c>
      <c r="CM64" s="108">
        <f t="shared" si="78"/>
        <v>0</v>
      </c>
      <c r="CN64" s="108">
        <f t="shared" si="78"/>
        <v>0</v>
      </c>
      <c r="CO64" s="108">
        <f t="shared" si="78"/>
        <v>0</v>
      </c>
      <c r="CP64" s="108">
        <f t="shared" si="78"/>
        <v>0</v>
      </c>
      <c r="CQ64" s="108">
        <f t="shared" si="78"/>
        <v>0</v>
      </c>
      <c r="CR64" s="108">
        <f t="shared" si="78"/>
        <v>0</v>
      </c>
      <c r="CS64" s="108">
        <f t="shared" si="78"/>
        <v>0</v>
      </c>
      <c r="CT64" s="108">
        <f t="shared" si="78"/>
        <v>0</v>
      </c>
      <c r="CU64" s="108">
        <f t="shared" si="78"/>
        <v>0</v>
      </c>
      <c r="CV64" s="108">
        <f t="shared" ref="CV64:CX64" si="79">CU64+CV63</f>
        <v>0</v>
      </c>
      <c r="CW64" s="108">
        <f t="shared" si="79"/>
        <v>0</v>
      </c>
      <c r="CX64" s="108">
        <f t="shared" si="79"/>
        <v>0</v>
      </c>
      <c r="CY64" s="109"/>
      <c r="CZ64" s="51" t="s">
        <v>144</v>
      </c>
      <c r="DA64" s="98"/>
      <c r="DB64" s="98"/>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row>
    <row r="65" spans="1:193" s="110" customFormat="1" ht="29.25" customHeight="1" x14ac:dyDescent="0.3">
      <c r="A65" s="205" t="s">
        <v>145</v>
      </c>
      <c r="B65" s="206"/>
      <c r="C65" s="206"/>
      <c r="D65" s="206"/>
      <c r="E65" s="206"/>
      <c r="F65" s="206"/>
      <c r="G65" s="206"/>
      <c r="H65" s="206"/>
      <c r="I65" s="206"/>
      <c r="J65" s="206"/>
      <c r="K65" s="206"/>
      <c r="L65" s="206"/>
      <c r="M65" s="332"/>
      <c r="N65" s="333"/>
      <c r="O65" s="333"/>
      <c r="P65" s="333"/>
      <c r="Q65" s="333"/>
      <c r="R65" s="333"/>
      <c r="S65" s="333"/>
      <c r="T65" s="333"/>
      <c r="U65" s="333"/>
      <c r="V65" s="333"/>
      <c r="W65" s="333"/>
      <c r="X65" s="333"/>
      <c r="Y65" s="332"/>
      <c r="Z65" s="333"/>
      <c r="AA65" s="333"/>
      <c r="AB65" s="333"/>
      <c r="AC65" s="333"/>
      <c r="AD65" s="333"/>
      <c r="AE65" s="333"/>
      <c r="AF65" s="333"/>
      <c r="AG65" s="333"/>
      <c r="AH65" s="333"/>
      <c r="AI65" s="333"/>
      <c r="AJ65" s="333"/>
      <c r="AK65" s="332"/>
      <c r="AL65" s="333"/>
      <c r="AM65" s="333"/>
      <c r="AN65" s="333"/>
      <c r="AO65" s="333"/>
      <c r="AP65" s="333"/>
      <c r="AQ65" s="333"/>
      <c r="AR65" s="333"/>
      <c r="AS65" s="333"/>
      <c r="AT65" s="333"/>
      <c r="AU65" s="333"/>
      <c r="AV65" s="333"/>
      <c r="AW65" s="332"/>
      <c r="AX65" s="333"/>
      <c r="AY65" s="333"/>
      <c r="AZ65" s="333"/>
      <c r="BA65" s="333"/>
      <c r="BB65" s="333"/>
      <c r="BC65" s="333"/>
      <c r="BD65" s="333"/>
      <c r="BE65" s="333"/>
      <c r="BF65" s="333"/>
      <c r="BG65" s="333"/>
      <c r="BH65" s="333"/>
      <c r="BI65" s="332"/>
      <c r="BJ65" s="333"/>
      <c r="BK65" s="333"/>
      <c r="BL65" s="333"/>
      <c r="BM65" s="333"/>
      <c r="BN65" s="333"/>
      <c r="BO65" s="333"/>
      <c r="BP65" s="333"/>
      <c r="BQ65" s="333"/>
      <c r="BR65" s="333"/>
      <c r="BS65" s="333"/>
      <c r="BT65" s="333"/>
      <c r="BU65" s="332"/>
      <c r="BV65" s="333"/>
      <c r="BW65" s="333"/>
      <c r="BX65" s="333"/>
      <c r="BY65" s="333"/>
      <c r="BZ65" s="333"/>
      <c r="CA65" s="333"/>
      <c r="CB65" s="333"/>
      <c r="CC65" s="333"/>
      <c r="CD65" s="333"/>
      <c r="CE65" s="333"/>
      <c r="CF65" s="333"/>
      <c r="CG65" s="332"/>
      <c r="CH65" s="333"/>
      <c r="CI65" s="333"/>
      <c r="CJ65" s="333"/>
      <c r="CK65" s="333"/>
      <c r="CL65" s="333"/>
      <c r="CM65" s="333"/>
      <c r="CN65" s="333"/>
      <c r="CO65" s="333"/>
      <c r="CP65" s="333"/>
      <c r="CQ65" s="333"/>
      <c r="CR65" s="333"/>
      <c r="CS65" s="332"/>
      <c r="CT65" s="333"/>
      <c r="CU65" s="333"/>
      <c r="CV65" s="333"/>
      <c r="CW65" s="333"/>
      <c r="CX65" s="333"/>
      <c r="CY65" s="333"/>
      <c r="CZ65" s="333"/>
      <c r="DA65" s="333"/>
      <c r="DB65" s="3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row>
    <row r="66" spans="1:193" s="110" customFormat="1" ht="38.25" customHeight="1" x14ac:dyDescent="0.3">
      <c r="A66" s="111" t="s">
        <v>146</v>
      </c>
      <c r="B66" s="112"/>
      <c r="C66" s="113">
        <f t="shared" ref="C66:AH66" si="80">YEAR(C9)</f>
        <v>1900</v>
      </c>
      <c r="D66" s="113">
        <f t="shared" si="80"/>
        <v>1900</v>
      </c>
      <c r="E66" s="113">
        <f t="shared" si="80"/>
        <v>1901</v>
      </c>
      <c r="F66" s="113">
        <f t="shared" si="80"/>
        <v>1902</v>
      </c>
      <c r="G66" s="113">
        <f t="shared" si="80"/>
        <v>1903</v>
      </c>
      <c r="H66" s="113">
        <f t="shared" si="80"/>
        <v>1904</v>
      </c>
      <c r="I66" s="113">
        <f t="shared" si="80"/>
        <v>1905</v>
      </c>
      <c r="J66" s="113">
        <f t="shared" si="80"/>
        <v>1906</v>
      </c>
      <c r="K66" s="113">
        <f t="shared" si="80"/>
        <v>1907</v>
      </c>
      <c r="L66" s="113">
        <f t="shared" si="80"/>
        <v>1908</v>
      </c>
      <c r="M66" s="113">
        <f t="shared" si="80"/>
        <v>1909</v>
      </c>
      <c r="N66" s="113">
        <f t="shared" si="80"/>
        <v>1910</v>
      </c>
      <c r="O66" s="113">
        <f t="shared" si="80"/>
        <v>1911</v>
      </c>
      <c r="P66" s="113">
        <f t="shared" si="80"/>
        <v>1912</v>
      </c>
      <c r="Q66" s="113">
        <f t="shared" si="80"/>
        <v>1913</v>
      </c>
      <c r="R66" s="113">
        <f t="shared" si="80"/>
        <v>1914</v>
      </c>
      <c r="S66" s="113">
        <f t="shared" si="80"/>
        <v>1915</v>
      </c>
      <c r="T66" s="113">
        <f t="shared" si="80"/>
        <v>1916</v>
      </c>
      <c r="U66" s="113">
        <f t="shared" si="80"/>
        <v>1917</v>
      </c>
      <c r="V66" s="113">
        <f t="shared" si="80"/>
        <v>1918</v>
      </c>
      <c r="W66" s="113">
        <f t="shared" si="80"/>
        <v>1919</v>
      </c>
      <c r="X66" s="113">
        <f t="shared" si="80"/>
        <v>1920</v>
      </c>
      <c r="Y66" s="113">
        <f t="shared" si="80"/>
        <v>1921</v>
      </c>
      <c r="Z66" s="113">
        <f t="shared" si="80"/>
        <v>1922</v>
      </c>
      <c r="AA66" s="113">
        <f t="shared" si="80"/>
        <v>1923</v>
      </c>
      <c r="AB66" s="113">
        <f t="shared" si="80"/>
        <v>1924</v>
      </c>
      <c r="AC66" s="113">
        <f t="shared" si="80"/>
        <v>1925</v>
      </c>
      <c r="AD66" s="113">
        <f t="shared" si="80"/>
        <v>1926</v>
      </c>
      <c r="AE66" s="113">
        <f t="shared" si="80"/>
        <v>1927</v>
      </c>
      <c r="AF66" s="113">
        <f t="shared" si="80"/>
        <v>1928</v>
      </c>
      <c r="AG66" s="113">
        <f t="shared" si="80"/>
        <v>1929</v>
      </c>
      <c r="AH66" s="113">
        <f t="shared" si="80"/>
        <v>1930</v>
      </c>
      <c r="AI66" s="113">
        <f t="shared" ref="AI66:BN66" si="81">YEAR(AI9)</f>
        <v>1931</v>
      </c>
      <c r="AJ66" s="113">
        <f t="shared" si="81"/>
        <v>1932</v>
      </c>
      <c r="AK66" s="113">
        <f t="shared" si="81"/>
        <v>1933</v>
      </c>
      <c r="AL66" s="113">
        <f t="shared" si="81"/>
        <v>1934</v>
      </c>
      <c r="AM66" s="113">
        <f t="shared" si="81"/>
        <v>1935</v>
      </c>
      <c r="AN66" s="113">
        <f t="shared" si="81"/>
        <v>1936</v>
      </c>
      <c r="AO66" s="113">
        <f t="shared" si="81"/>
        <v>1937</v>
      </c>
      <c r="AP66" s="113">
        <f t="shared" si="81"/>
        <v>1938</v>
      </c>
      <c r="AQ66" s="113">
        <f t="shared" si="81"/>
        <v>1939</v>
      </c>
      <c r="AR66" s="113">
        <f t="shared" si="81"/>
        <v>1940</v>
      </c>
      <c r="AS66" s="113">
        <f t="shared" si="81"/>
        <v>1941</v>
      </c>
      <c r="AT66" s="113">
        <f t="shared" si="81"/>
        <v>1942</v>
      </c>
      <c r="AU66" s="113">
        <f t="shared" si="81"/>
        <v>1943</v>
      </c>
      <c r="AV66" s="113">
        <f t="shared" si="81"/>
        <v>1944</v>
      </c>
      <c r="AW66" s="113">
        <f t="shared" si="81"/>
        <v>1945</v>
      </c>
      <c r="AX66" s="113">
        <f t="shared" si="81"/>
        <v>1946</v>
      </c>
      <c r="AY66" s="113">
        <f t="shared" si="81"/>
        <v>1947</v>
      </c>
      <c r="AZ66" s="113">
        <f t="shared" si="81"/>
        <v>1948</v>
      </c>
      <c r="BA66" s="113">
        <f t="shared" si="81"/>
        <v>1949</v>
      </c>
      <c r="BB66" s="113">
        <f t="shared" si="81"/>
        <v>1950</v>
      </c>
      <c r="BC66" s="113">
        <f t="shared" si="81"/>
        <v>1951</v>
      </c>
      <c r="BD66" s="113">
        <f t="shared" si="81"/>
        <v>1952</v>
      </c>
      <c r="BE66" s="113">
        <f t="shared" si="81"/>
        <v>1953</v>
      </c>
      <c r="BF66" s="113">
        <f t="shared" si="81"/>
        <v>1954</v>
      </c>
      <c r="BG66" s="113">
        <f t="shared" si="81"/>
        <v>1955</v>
      </c>
      <c r="BH66" s="113">
        <f t="shared" si="81"/>
        <v>1956</v>
      </c>
      <c r="BI66" s="113">
        <f t="shared" si="81"/>
        <v>1957</v>
      </c>
      <c r="BJ66" s="113">
        <f t="shared" si="81"/>
        <v>1958</v>
      </c>
      <c r="BK66" s="113">
        <f t="shared" si="81"/>
        <v>1959</v>
      </c>
      <c r="BL66" s="113">
        <f t="shared" si="81"/>
        <v>1960</v>
      </c>
      <c r="BM66" s="113">
        <f t="shared" si="81"/>
        <v>1961</v>
      </c>
      <c r="BN66" s="113">
        <f t="shared" si="81"/>
        <v>1962</v>
      </c>
      <c r="BO66" s="113">
        <f t="shared" ref="BO66:CY66" si="82">YEAR(BO9)</f>
        <v>1963</v>
      </c>
      <c r="BP66" s="113">
        <f t="shared" si="82"/>
        <v>1964</v>
      </c>
      <c r="BQ66" s="113">
        <f t="shared" si="82"/>
        <v>1965</v>
      </c>
      <c r="BR66" s="113">
        <f t="shared" si="82"/>
        <v>1966</v>
      </c>
      <c r="BS66" s="113">
        <f t="shared" si="82"/>
        <v>1967</v>
      </c>
      <c r="BT66" s="113">
        <f t="shared" si="82"/>
        <v>1968</v>
      </c>
      <c r="BU66" s="113">
        <f t="shared" si="82"/>
        <v>1969</v>
      </c>
      <c r="BV66" s="113">
        <f t="shared" si="82"/>
        <v>1970</v>
      </c>
      <c r="BW66" s="113">
        <f t="shared" si="82"/>
        <v>1971</v>
      </c>
      <c r="BX66" s="113">
        <f t="shared" si="82"/>
        <v>1972</v>
      </c>
      <c r="BY66" s="113">
        <f t="shared" si="82"/>
        <v>1973</v>
      </c>
      <c r="BZ66" s="113">
        <f t="shared" si="82"/>
        <v>1974</v>
      </c>
      <c r="CA66" s="113">
        <f t="shared" si="82"/>
        <v>1975</v>
      </c>
      <c r="CB66" s="113">
        <f t="shared" si="82"/>
        <v>1976</v>
      </c>
      <c r="CC66" s="113">
        <f t="shared" si="82"/>
        <v>1977</v>
      </c>
      <c r="CD66" s="113">
        <f t="shared" si="82"/>
        <v>1978</v>
      </c>
      <c r="CE66" s="113">
        <f t="shared" si="82"/>
        <v>1979</v>
      </c>
      <c r="CF66" s="113">
        <f t="shared" si="82"/>
        <v>1980</v>
      </c>
      <c r="CG66" s="113">
        <f t="shared" si="82"/>
        <v>1981</v>
      </c>
      <c r="CH66" s="113">
        <f t="shared" si="82"/>
        <v>1982</v>
      </c>
      <c r="CI66" s="113">
        <f t="shared" si="82"/>
        <v>1983</v>
      </c>
      <c r="CJ66" s="113">
        <f t="shared" si="82"/>
        <v>1984</v>
      </c>
      <c r="CK66" s="113">
        <f t="shared" si="82"/>
        <v>1985</v>
      </c>
      <c r="CL66" s="113">
        <f t="shared" si="82"/>
        <v>1986</v>
      </c>
      <c r="CM66" s="113">
        <f t="shared" si="82"/>
        <v>1987</v>
      </c>
      <c r="CN66" s="113">
        <f t="shared" si="82"/>
        <v>1988</v>
      </c>
      <c r="CO66" s="113">
        <f t="shared" si="82"/>
        <v>1989</v>
      </c>
      <c r="CP66" s="113">
        <f t="shared" si="82"/>
        <v>1990</v>
      </c>
      <c r="CQ66" s="113">
        <f t="shared" si="82"/>
        <v>1991</v>
      </c>
      <c r="CR66" s="113">
        <f t="shared" si="82"/>
        <v>1992</v>
      </c>
      <c r="CS66" s="113">
        <f t="shared" si="82"/>
        <v>1993</v>
      </c>
      <c r="CT66" s="113">
        <f t="shared" si="82"/>
        <v>1994</v>
      </c>
      <c r="CU66" s="113">
        <f t="shared" si="82"/>
        <v>1995</v>
      </c>
      <c r="CV66" s="113">
        <f t="shared" si="82"/>
        <v>1996</v>
      </c>
      <c r="CW66" s="113">
        <f t="shared" si="82"/>
        <v>1997</v>
      </c>
      <c r="CX66" s="113">
        <f t="shared" si="82"/>
        <v>1998</v>
      </c>
      <c r="CY66" s="113">
        <f t="shared" si="82"/>
        <v>1900</v>
      </c>
      <c r="CZ66" s="134" t="s">
        <v>147</v>
      </c>
      <c r="DA66" s="70" t="s">
        <v>148</v>
      </c>
      <c r="DB66" s="98"/>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row>
    <row r="67" spans="1:193" s="110" customFormat="1" ht="29.25" customHeight="1" x14ac:dyDescent="0.3">
      <c r="A67" s="116" t="s">
        <v>141</v>
      </c>
      <c r="B67" s="112"/>
      <c r="C67" s="117">
        <f>ROUNDDOWN(IF(YEAR(C9)=YEAR(C10),C63,(DATEDIF(DATE(YEAR(C9),MONTH(C9),DAY(C9)),DATE(YEAR(C9),12,31),"D")/DATEDIF(C9,C10,"D"))*C63),0)</f>
        <v>0</v>
      </c>
      <c r="D67" s="117">
        <f t="shared" ref="D67:AI67" si="83">ROUNDDOWN((DATEDIF(DATE(YEAR(D9),MONTH(D9),DAY(D9)),DATE(YEAR(D9),12,31),"D")/DATEDIF(D9,D10,"D"))*D63,0)</f>
        <v>0</v>
      </c>
      <c r="E67" s="117">
        <f t="shared" si="83"/>
        <v>0</v>
      </c>
      <c r="F67" s="117">
        <f t="shared" si="83"/>
        <v>0</v>
      </c>
      <c r="G67" s="117">
        <f t="shared" si="83"/>
        <v>0</v>
      </c>
      <c r="H67" s="117">
        <f t="shared" si="83"/>
        <v>0</v>
      </c>
      <c r="I67" s="117">
        <f t="shared" si="83"/>
        <v>0</v>
      </c>
      <c r="J67" s="117">
        <f t="shared" si="83"/>
        <v>0</v>
      </c>
      <c r="K67" s="117">
        <f t="shared" si="83"/>
        <v>0</v>
      </c>
      <c r="L67" s="117">
        <f t="shared" si="83"/>
        <v>0</v>
      </c>
      <c r="M67" s="117">
        <f t="shared" si="83"/>
        <v>0</v>
      </c>
      <c r="N67" s="117">
        <f t="shared" si="83"/>
        <v>0</v>
      </c>
      <c r="O67" s="117">
        <f t="shared" si="83"/>
        <v>0</v>
      </c>
      <c r="P67" s="117">
        <f t="shared" si="83"/>
        <v>0</v>
      </c>
      <c r="Q67" s="117">
        <f t="shared" si="83"/>
        <v>0</v>
      </c>
      <c r="R67" s="117">
        <f t="shared" si="83"/>
        <v>0</v>
      </c>
      <c r="S67" s="117">
        <f t="shared" si="83"/>
        <v>0</v>
      </c>
      <c r="T67" s="117">
        <f t="shared" si="83"/>
        <v>0</v>
      </c>
      <c r="U67" s="117">
        <f t="shared" si="83"/>
        <v>0</v>
      </c>
      <c r="V67" s="117">
        <f t="shared" si="83"/>
        <v>0</v>
      </c>
      <c r="W67" s="117">
        <f t="shared" si="83"/>
        <v>0</v>
      </c>
      <c r="X67" s="117">
        <f t="shared" si="83"/>
        <v>0</v>
      </c>
      <c r="Y67" s="117">
        <f t="shared" si="83"/>
        <v>0</v>
      </c>
      <c r="Z67" s="117">
        <f t="shared" si="83"/>
        <v>0</v>
      </c>
      <c r="AA67" s="117">
        <f t="shared" si="83"/>
        <v>0</v>
      </c>
      <c r="AB67" s="117">
        <f t="shared" si="83"/>
        <v>0</v>
      </c>
      <c r="AC67" s="117">
        <f t="shared" si="83"/>
        <v>0</v>
      </c>
      <c r="AD67" s="117">
        <f t="shared" si="83"/>
        <v>0</v>
      </c>
      <c r="AE67" s="117">
        <f t="shared" si="83"/>
        <v>0</v>
      </c>
      <c r="AF67" s="117">
        <f t="shared" si="83"/>
        <v>0</v>
      </c>
      <c r="AG67" s="117">
        <f t="shared" si="83"/>
        <v>0</v>
      </c>
      <c r="AH67" s="117">
        <f t="shared" si="83"/>
        <v>0</v>
      </c>
      <c r="AI67" s="117">
        <f t="shared" si="83"/>
        <v>0</v>
      </c>
      <c r="AJ67" s="117">
        <f t="shared" ref="AJ67:BO67" si="84">ROUNDDOWN((DATEDIF(DATE(YEAR(AJ9),MONTH(AJ9),DAY(AJ9)),DATE(YEAR(AJ9),12,31),"D")/DATEDIF(AJ9,AJ10,"D"))*AJ63,0)</f>
        <v>0</v>
      </c>
      <c r="AK67" s="117">
        <f t="shared" si="84"/>
        <v>0</v>
      </c>
      <c r="AL67" s="117">
        <f t="shared" si="84"/>
        <v>0</v>
      </c>
      <c r="AM67" s="117">
        <f t="shared" si="84"/>
        <v>0</v>
      </c>
      <c r="AN67" s="117">
        <f t="shared" si="84"/>
        <v>0</v>
      </c>
      <c r="AO67" s="117">
        <f t="shared" si="84"/>
        <v>0</v>
      </c>
      <c r="AP67" s="117">
        <f t="shared" si="84"/>
        <v>0</v>
      </c>
      <c r="AQ67" s="117">
        <f t="shared" si="84"/>
        <v>0</v>
      </c>
      <c r="AR67" s="117">
        <f t="shared" si="84"/>
        <v>0</v>
      </c>
      <c r="AS67" s="117">
        <f t="shared" si="84"/>
        <v>0</v>
      </c>
      <c r="AT67" s="117">
        <f t="shared" si="84"/>
        <v>0</v>
      </c>
      <c r="AU67" s="117">
        <f t="shared" si="84"/>
        <v>0</v>
      </c>
      <c r="AV67" s="117">
        <f t="shared" si="84"/>
        <v>0</v>
      </c>
      <c r="AW67" s="117">
        <f t="shared" si="84"/>
        <v>0</v>
      </c>
      <c r="AX67" s="117">
        <f t="shared" si="84"/>
        <v>0</v>
      </c>
      <c r="AY67" s="117">
        <f t="shared" si="84"/>
        <v>0</v>
      </c>
      <c r="AZ67" s="117">
        <f t="shared" si="84"/>
        <v>0</v>
      </c>
      <c r="BA67" s="117">
        <f t="shared" si="84"/>
        <v>0</v>
      </c>
      <c r="BB67" s="117">
        <f t="shared" si="84"/>
        <v>0</v>
      </c>
      <c r="BC67" s="117">
        <f t="shared" si="84"/>
        <v>0</v>
      </c>
      <c r="BD67" s="117">
        <f t="shared" si="84"/>
        <v>0</v>
      </c>
      <c r="BE67" s="117">
        <f t="shared" si="84"/>
        <v>0</v>
      </c>
      <c r="BF67" s="117">
        <f t="shared" si="84"/>
        <v>0</v>
      </c>
      <c r="BG67" s="117">
        <f t="shared" si="84"/>
        <v>0</v>
      </c>
      <c r="BH67" s="117">
        <f t="shared" si="84"/>
        <v>0</v>
      </c>
      <c r="BI67" s="117">
        <f t="shared" si="84"/>
        <v>0</v>
      </c>
      <c r="BJ67" s="117">
        <f t="shared" si="84"/>
        <v>0</v>
      </c>
      <c r="BK67" s="117">
        <f t="shared" si="84"/>
        <v>0</v>
      </c>
      <c r="BL67" s="117">
        <f t="shared" si="84"/>
        <v>0</v>
      </c>
      <c r="BM67" s="117">
        <f t="shared" si="84"/>
        <v>0</v>
      </c>
      <c r="BN67" s="117">
        <f t="shared" si="84"/>
        <v>0</v>
      </c>
      <c r="BO67" s="117">
        <f t="shared" si="84"/>
        <v>0</v>
      </c>
      <c r="BP67" s="117">
        <f t="shared" ref="BP67:CY67" si="85">ROUNDDOWN((DATEDIF(DATE(YEAR(BP9),MONTH(BP9),DAY(BP9)),DATE(YEAR(BP9),12,31),"D")/DATEDIF(BP9,BP10,"D"))*BP63,0)</f>
        <v>0</v>
      </c>
      <c r="BQ67" s="117">
        <f t="shared" si="85"/>
        <v>0</v>
      </c>
      <c r="BR67" s="117">
        <f t="shared" si="85"/>
        <v>0</v>
      </c>
      <c r="BS67" s="117">
        <f t="shared" si="85"/>
        <v>0</v>
      </c>
      <c r="BT67" s="117">
        <f t="shared" si="85"/>
        <v>0</v>
      </c>
      <c r="BU67" s="117">
        <f t="shared" si="85"/>
        <v>0</v>
      </c>
      <c r="BV67" s="117">
        <f t="shared" si="85"/>
        <v>0</v>
      </c>
      <c r="BW67" s="117">
        <f t="shared" si="85"/>
        <v>0</v>
      </c>
      <c r="BX67" s="117">
        <f t="shared" si="85"/>
        <v>0</v>
      </c>
      <c r="BY67" s="117">
        <f t="shared" si="85"/>
        <v>0</v>
      </c>
      <c r="BZ67" s="117">
        <f t="shared" si="85"/>
        <v>0</v>
      </c>
      <c r="CA67" s="117">
        <f t="shared" si="85"/>
        <v>0</v>
      </c>
      <c r="CB67" s="117">
        <f t="shared" si="85"/>
        <v>0</v>
      </c>
      <c r="CC67" s="117">
        <f t="shared" si="85"/>
        <v>0</v>
      </c>
      <c r="CD67" s="117">
        <f t="shared" si="85"/>
        <v>0</v>
      </c>
      <c r="CE67" s="117">
        <f t="shared" si="85"/>
        <v>0</v>
      </c>
      <c r="CF67" s="117">
        <f t="shared" si="85"/>
        <v>0</v>
      </c>
      <c r="CG67" s="117">
        <f t="shared" si="85"/>
        <v>0</v>
      </c>
      <c r="CH67" s="117">
        <f t="shared" si="85"/>
        <v>0</v>
      </c>
      <c r="CI67" s="117">
        <f t="shared" si="85"/>
        <v>0</v>
      </c>
      <c r="CJ67" s="117">
        <f t="shared" si="85"/>
        <v>0</v>
      </c>
      <c r="CK67" s="117">
        <f t="shared" si="85"/>
        <v>0</v>
      </c>
      <c r="CL67" s="117">
        <f t="shared" si="85"/>
        <v>0</v>
      </c>
      <c r="CM67" s="117">
        <f t="shared" si="85"/>
        <v>0</v>
      </c>
      <c r="CN67" s="117">
        <f t="shared" si="85"/>
        <v>0</v>
      </c>
      <c r="CO67" s="117">
        <f t="shared" si="85"/>
        <v>0</v>
      </c>
      <c r="CP67" s="117">
        <f t="shared" si="85"/>
        <v>0</v>
      </c>
      <c r="CQ67" s="117">
        <f t="shared" si="85"/>
        <v>0</v>
      </c>
      <c r="CR67" s="117">
        <f t="shared" si="85"/>
        <v>0</v>
      </c>
      <c r="CS67" s="117">
        <f t="shared" si="85"/>
        <v>0</v>
      </c>
      <c r="CT67" s="117">
        <f t="shared" si="85"/>
        <v>0</v>
      </c>
      <c r="CU67" s="117">
        <f t="shared" si="85"/>
        <v>0</v>
      </c>
      <c r="CV67" s="117">
        <f t="shared" si="85"/>
        <v>0</v>
      </c>
      <c r="CW67" s="117">
        <f t="shared" si="85"/>
        <v>0</v>
      </c>
      <c r="CX67" s="117">
        <f t="shared" si="85"/>
        <v>0</v>
      </c>
      <c r="CY67" s="117" t="e">
        <f t="shared" si="85"/>
        <v>#DIV/0!</v>
      </c>
      <c r="CZ67" s="135"/>
      <c r="DA67" s="98"/>
      <c r="DB67" s="98"/>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row>
    <row r="68" spans="1:193" s="110" customFormat="1" ht="29.25" customHeight="1" x14ac:dyDescent="0.3">
      <c r="A68" s="116" t="s">
        <v>149</v>
      </c>
      <c r="B68" s="112"/>
      <c r="C68" s="117">
        <f>ROUNDDOWN(IF(YEAR(C9)=YEAR(C10),C61,(DATEDIF(DATE(YEAR(C9),MONTH(C9),DAY(C9)),DATE(YEAR(C9),12,31),"D")/DATEDIF(C9,C10,"D"))*C61),0)</f>
        <v>0</v>
      </c>
      <c r="D68" s="117">
        <f t="shared" ref="D68:AI68" si="86">ROUNDDOWN((DATEDIF(DATE(YEAR(D9),MONTH(D9),DAY(D9)),DATE(YEAR(D9),12,31),"D")/DATEDIF(D9,D10,"D"))*D61,0)</f>
        <v>0</v>
      </c>
      <c r="E68" s="117">
        <f t="shared" si="86"/>
        <v>0</v>
      </c>
      <c r="F68" s="117">
        <f t="shared" si="86"/>
        <v>0</v>
      </c>
      <c r="G68" s="117">
        <f t="shared" si="86"/>
        <v>0</v>
      </c>
      <c r="H68" s="117">
        <f t="shared" si="86"/>
        <v>0</v>
      </c>
      <c r="I68" s="117">
        <f t="shared" si="86"/>
        <v>0</v>
      </c>
      <c r="J68" s="117">
        <f t="shared" si="86"/>
        <v>0</v>
      </c>
      <c r="K68" s="117">
        <f t="shared" si="86"/>
        <v>0</v>
      </c>
      <c r="L68" s="117">
        <f t="shared" si="86"/>
        <v>0</v>
      </c>
      <c r="M68" s="117">
        <f t="shared" si="86"/>
        <v>0</v>
      </c>
      <c r="N68" s="117">
        <f t="shared" si="86"/>
        <v>0</v>
      </c>
      <c r="O68" s="117">
        <f t="shared" si="86"/>
        <v>0</v>
      </c>
      <c r="P68" s="117">
        <f t="shared" si="86"/>
        <v>0</v>
      </c>
      <c r="Q68" s="117">
        <f t="shared" si="86"/>
        <v>0</v>
      </c>
      <c r="R68" s="117">
        <f t="shared" si="86"/>
        <v>0</v>
      </c>
      <c r="S68" s="117">
        <f t="shared" si="86"/>
        <v>0</v>
      </c>
      <c r="T68" s="117">
        <f t="shared" si="86"/>
        <v>0</v>
      </c>
      <c r="U68" s="117">
        <f t="shared" si="86"/>
        <v>0</v>
      </c>
      <c r="V68" s="117">
        <f t="shared" si="86"/>
        <v>0</v>
      </c>
      <c r="W68" s="117">
        <f t="shared" si="86"/>
        <v>0</v>
      </c>
      <c r="X68" s="117">
        <f t="shared" si="86"/>
        <v>0</v>
      </c>
      <c r="Y68" s="117">
        <f t="shared" si="86"/>
        <v>0</v>
      </c>
      <c r="Z68" s="117">
        <f t="shared" si="86"/>
        <v>0</v>
      </c>
      <c r="AA68" s="117">
        <f t="shared" si="86"/>
        <v>0</v>
      </c>
      <c r="AB68" s="117">
        <f t="shared" si="86"/>
        <v>0</v>
      </c>
      <c r="AC68" s="117">
        <f t="shared" si="86"/>
        <v>0</v>
      </c>
      <c r="AD68" s="117">
        <f t="shared" si="86"/>
        <v>0</v>
      </c>
      <c r="AE68" s="117">
        <f t="shared" si="86"/>
        <v>0</v>
      </c>
      <c r="AF68" s="117">
        <f t="shared" si="86"/>
        <v>0</v>
      </c>
      <c r="AG68" s="117">
        <f t="shared" si="86"/>
        <v>0</v>
      </c>
      <c r="AH68" s="117">
        <f t="shared" si="86"/>
        <v>0</v>
      </c>
      <c r="AI68" s="117">
        <f t="shared" si="86"/>
        <v>0</v>
      </c>
      <c r="AJ68" s="117">
        <f t="shared" ref="AJ68:BO68" si="87">ROUNDDOWN((DATEDIF(DATE(YEAR(AJ9),MONTH(AJ9),DAY(AJ9)),DATE(YEAR(AJ9),12,31),"D")/DATEDIF(AJ9,AJ10,"D"))*AJ61,0)</f>
        <v>0</v>
      </c>
      <c r="AK68" s="117">
        <f t="shared" si="87"/>
        <v>0</v>
      </c>
      <c r="AL68" s="117">
        <f t="shared" si="87"/>
        <v>0</v>
      </c>
      <c r="AM68" s="117">
        <f t="shared" si="87"/>
        <v>0</v>
      </c>
      <c r="AN68" s="117">
        <f t="shared" si="87"/>
        <v>0</v>
      </c>
      <c r="AO68" s="117">
        <f t="shared" si="87"/>
        <v>0</v>
      </c>
      <c r="AP68" s="117">
        <f t="shared" si="87"/>
        <v>0</v>
      </c>
      <c r="AQ68" s="117">
        <f t="shared" si="87"/>
        <v>0</v>
      </c>
      <c r="AR68" s="117">
        <f t="shared" si="87"/>
        <v>0</v>
      </c>
      <c r="AS68" s="117">
        <f t="shared" si="87"/>
        <v>0</v>
      </c>
      <c r="AT68" s="117">
        <f t="shared" si="87"/>
        <v>0</v>
      </c>
      <c r="AU68" s="117">
        <f t="shared" si="87"/>
        <v>0</v>
      </c>
      <c r="AV68" s="117">
        <f t="shared" si="87"/>
        <v>0</v>
      </c>
      <c r="AW68" s="117">
        <f t="shared" si="87"/>
        <v>0</v>
      </c>
      <c r="AX68" s="117">
        <f t="shared" si="87"/>
        <v>0</v>
      </c>
      <c r="AY68" s="117">
        <f t="shared" si="87"/>
        <v>0</v>
      </c>
      <c r="AZ68" s="117">
        <f t="shared" si="87"/>
        <v>0</v>
      </c>
      <c r="BA68" s="117">
        <f t="shared" si="87"/>
        <v>0</v>
      </c>
      <c r="BB68" s="117">
        <f t="shared" si="87"/>
        <v>0</v>
      </c>
      <c r="BC68" s="117">
        <f t="shared" si="87"/>
        <v>0</v>
      </c>
      <c r="BD68" s="117">
        <f t="shared" si="87"/>
        <v>0</v>
      </c>
      <c r="BE68" s="117">
        <f t="shared" si="87"/>
        <v>0</v>
      </c>
      <c r="BF68" s="117">
        <f t="shared" si="87"/>
        <v>0</v>
      </c>
      <c r="BG68" s="117">
        <f t="shared" si="87"/>
        <v>0</v>
      </c>
      <c r="BH68" s="117">
        <f t="shared" si="87"/>
        <v>0</v>
      </c>
      <c r="BI68" s="117">
        <f t="shared" si="87"/>
        <v>0</v>
      </c>
      <c r="BJ68" s="117">
        <f t="shared" si="87"/>
        <v>0</v>
      </c>
      <c r="BK68" s="117">
        <f t="shared" si="87"/>
        <v>0</v>
      </c>
      <c r="BL68" s="117">
        <f t="shared" si="87"/>
        <v>0</v>
      </c>
      <c r="BM68" s="117">
        <f t="shared" si="87"/>
        <v>0</v>
      </c>
      <c r="BN68" s="117">
        <f t="shared" si="87"/>
        <v>0</v>
      </c>
      <c r="BO68" s="117">
        <f t="shared" si="87"/>
        <v>0</v>
      </c>
      <c r="BP68" s="117">
        <f t="shared" ref="BP68:CY68" si="88">ROUNDDOWN((DATEDIF(DATE(YEAR(BP9),MONTH(BP9),DAY(BP9)),DATE(YEAR(BP9),12,31),"D")/DATEDIF(BP9,BP10,"D"))*BP61,0)</f>
        <v>0</v>
      </c>
      <c r="BQ68" s="117">
        <f t="shared" si="88"/>
        <v>0</v>
      </c>
      <c r="BR68" s="117">
        <f t="shared" si="88"/>
        <v>0</v>
      </c>
      <c r="BS68" s="117">
        <f t="shared" si="88"/>
        <v>0</v>
      </c>
      <c r="BT68" s="117">
        <f t="shared" si="88"/>
        <v>0</v>
      </c>
      <c r="BU68" s="117">
        <f t="shared" si="88"/>
        <v>0</v>
      </c>
      <c r="BV68" s="117">
        <f t="shared" si="88"/>
        <v>0</v>
      </c>
      <c r="BW68" s="117">
        <f t="shared" si="88"/>
        <v>0</v>
      </c>
      <c r="BX68" s="117">
        <f t="shared" si="88"/>
        <v>0</v>
      </c>
      <c r="BY68" s="117">
        <f t="shared" si="88"/>
        <v>0</v>
      </c>
      <c r="BZ68" s="117">
        <f t="shared" si="88"/>
        <v>0</v>
      </c>
      <c r="CA68" s="117">
        <f t="shared" si="88"/>
        <v>0</v>
      </c>
      <c r="CB68" s="117">
        <f t="shared" si="88"/>
        <v>0</v>
      </c>
      <c r="CC68" s="117">
        <f t="shared" si="88"/>
        <v>0</v>
      </c>
      <c r="CD68" s="117">
        <f t="shared" si="88"/>
        <v>0</v>
      </c>
      <c r="CE68" s="117">
        <f t="shared" si="88"/>
        <v>0</v>
      </c>
      <c r="CF68" s="117">
        <f t="shared" si="88"/>
        <v>0</v>
      </c>
      <c r="CG68" s="117">
        <f t="shared" si="88"/>
        <v>0</v>
      </c>
      <c r="CH68" s="117">
        <f t="shared" si="88"/>
        <v>0</v>
      </c>
      <c r="CI68" s="117">
        <f t="shared" si="88"/>
        <v>0</v>
      </c>
      <c r="CJ68" s="117">
        <f t="shared" si="88"/>
        <v>0</v>
      </c>
      <c r="CK68" s="117">
        <f t="shared" si="88"/>
        <v>0</v>
      </c>
      <c r="CL68" s="117">
        <f t="shared" si="88"/>
        <v>0</v>
      </c>
      <c r="CM68" s="117">
        <f t="shared" si="88"/>
        <v>0</v>
      </c>
      <c r="CN68" s="117">
        <f t="shared" si="88"/>
        <v>0</v>
      </c>
      <c r="CO68" s="117">
        <f t="shared" si="88"/>
        <v>0</v>
      </c>
      <c r="CP68" s="117">
        <f t="shared" si="88"/>
        <v>0</v>
      </c>
      <c r="CQ68" s="117">
        <f t="shared" si="88"/>
        <v>0</v>
      </c>
      <c r="CR68" s="117">
        <f t="shared" si="88"/>
        <v>0</v>
      </c>
      <c r="CS68" s="117">
        <f t="shared" si="88"/>
        <v>0</v>
      </c>
      <c r="CT68" s="117">
        <f t="shared" si="88"/>
        <v>0</v>
      </c>
      <c r="CU68" s="117">
        <f t="shared" si="88"/>
        <v>0</v>
      </c>
      <c r="CV68" s="117">
        <f t="shared" si="88"/>
        <v>0</v>
      </c>
      <c r="CW68" s="117">
        <f t="shared" si="88"/>
        <v>0</v>
      </c>
      <c r="CX68" s="117">
        <f t="shared" si="88"/>
        <v>0</v>
      </c>
      <c r="CY68" s="117" t="e">
        <f t="shared" si="88"/>
        <v>#DIV/0!</v>
      </c>
      <c r="CZ68" s="135"/>
      <c r="DA68" s="98"/>
      <c r="DB68" s="98"/>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row>
    <row r="69" spans="1:193" s="110" customFormat="1" ht="29.25" customHeight="1" x14ac:dyDescent="0.3">
      <c r="A69" s="111" t="s">
        <v>150</v>
      </c>
      <c r="B69" s="112"/>
      <c r="C69" s="113" t="str">
        <f t="shared" ref="C69:AH69" si="89">IF(DATEDIF(C9,C10,"d")&gt;INT(DATEDIF(DATE(YEAR(C9),MONTH(C9),DAY(C9)),DATE(YEAR(C9),12,31),"D")),C66+1,"NA")</f>
        <v>NA</v>
      </c>
      <c r="D69" s="113" t="str">
        <f t="shared" si="89"/>
        <v>NA</v>
      </c>
      <c r="E69" s="113" t="str">
        <f t="shared" si="89"/>
        <v>NA</v>
      </c>
      <c r="F69" s="113" t="str">
        <f t="shared" si="89"/>
        <v>NA</v>
      </c>
      <c r="G69" s="113" t="str">
        <f t="shared" si="89"/>
        <v>NA</v>
      </c>
      <c r="H69" s="113" t="str">
        <f t="shared" si="89"/>
        <v>NA</v>
      </c>
      <c r="I69" s="113" t="str">
        <f t="shared" si="89"/>
        <v>NA</v>
      </c>
      <c r="J69" s="113" t="str">
        <f t="shared" si="89"/>
        <v>NA</v>
      </c>
      <c r="K69" s="113" t="str">
        <f t="shared" si="89"/>
        <v>NA</v>
      </c>
      <c r="L69" s="113" t="str">
        <f t="shared" si="89"/>
        <v>NA</v>
      </c>
      <c r="M69" s="113" t="str">
        <f t="shared" si="89"/>
        <v>NA</v>
      </c>
      <c r="N69" s="113" t="str">
        <f t="shared" si="89"/>
        <v>NA</v>
      </c>
      <c r="O69" s="113" t="str">
        <f t="shared" si="89"/>
        <v>NA</v>
      </c>
      <c r="P69" s="113" t="str">
        <f t="shared" si="89"/>
        <v>NA</v>
      </c>
      <c r="Q69" s="113" t="str">
        <f t="shared" si="89"/>
        <v>NA</v>
      </c>
      <c r="R69" s="113" t="str">
        <f t="shared" si="89"/>
        <v>NA</v>
      </c>
      <c r="S69" s="113" t="str">
        <f t="shared" si="89"/>
        <v>NA</v>
      </c>
      <c r="T69" s="113" t="str">
        <f t="shared" si="89"/>
        <v>NA</v>
      </c>
      <c r="U69" s="113" t="str">
        <f t="shared" si="89"/>
        <v>NA</v>
      </c>
      <c r="V69" s="113" t="str">
        <f t="shared" si="89"/>
        <v>NA</v>
      </c>
      <c r="W69" s="113" t="str">
        <f t="shared" si="89"/>
        <v>NA</v>
      </c>
      <c r="X69" s="113" t="str">
        <f t="shared" si="89"/>
        <v>NA</v>
      </c>
      <c r="Y69" s="113" t="str">
        <f t="shared" si="89"/>
        <v>NA</v>
      </c>
      <c r="Z69" s="113" t="str">
        <f t="shared" si="89"/>
        <v>NA</v>
      </c>
      <c r="AA69" s="113" t="str">
        <f t="shared" si="89"/>
        <v>NA</v>
      </c>
      <c r="AB69" s="113" t="str">
        <f t="shared" si="89"/>
        <v>NA</v>
      </c>
      <c r="AC69" s="113" t="str">
        <f t="shared" si="89"/>
        <v>NA</v>
      </c>
      <c r="AD69" s="113" t="str">
        <f t="shared" si="89"/>
        <v>NA</v>
      </c>
      <c r="AE69" s="113" t="str">
        <f t="shared" si="89"/>
        <v>NA</v>
      </c>
      <c r="AF69" s="113" t="str">
        <f t="shared" si="89"/>
        <v>NA</v>
      </c>
      <c r="AG69" s="113" t="str">
        <f t="shared" si="89"/>
        <v>NA</v>
      </c>
      <c r="AH69" s="113" t="str">
        <f t="shared" si="89"/>
        <v>NA</v>
      </c>
      <c r="AI69" s="113" t="str">
        <f t="shared" ref="AI69:BN69" si="90">IF(DATEDIF(AI9,AI10,"d")&gt;INT(DATEDIF(DATE(YEAR(AI9),MONTH(AI9),DAY(AI9)),DATE(YEAR(AI9),12,31),"D")),AI66+1,"NA")</f>
        <v>NA</v>
      </c>
      <c r="AJ69" s="113" t="str">
        <f t="shared" si="90"/>
        <v>NA</v>
      </c>
      <c r="AK69" s="113" t="str">
        <f t="shared" si="90"/>
        <v>NA</v>
      </c>
      <c r="AL69" s="113" t="str">
        <f t="shared" si="90"/>
        <v>NA</v>
      </c>
      <c r="AM69" s="113" t="str">
        <f t="shared" si="90"/>
        <v>NA</v>
      </c>
      <c r="AN69" s="113" t="str">
        <f t="shared" si="90"/>
        <v>NA</v>
      </c>
      <c r="AO69" s="113" t="str">
        <f t="shared" si="90"/>
        <v>NA</v>
      </c>
      <c r="AP69" s="113" t="str">
        <f t="shared" si="90"/>
        <v>NA</v>
      </c>
      <c r="AQ69" s="113" t="str">
        <f t="shared" si="90"/>
        <v>NA</v>
      </c>
      <c r="AR69" s="113" t="str">
        <f t="shared" si="90"/>
        <v>NA</v>
      </c>
      <c r="AS69" s="113" t="str">
        <f t="shared" si="90"/>
        <v>NA</v>
      </c>
      <c r="AT69" s="113" t="str">
        <f t="shared" si="90"/>
        <v>NA</v>
      </c>
      <c r="AU69" s="113" t="str">
        <f t="shared" si="90"/>
        <v>NA</v>
      </c>
      <c r="AV69" s="113" t="str">
        <f t="shared" si="90"/>
        <v>NA</v>
      </c>
      <c r="AW69" s="113" t="str">
        <f t="shared" si="90"/>
        <v>NA</v>
      </c>
      <c r="AX69" s="113" t="str">
        <f t="shared" si="90"/>
        <v>NA</v>
      </c>
      <c r="AY69" s="113" t="str">
        <f t="shared" si="90"/>
        <v>NA</v>
      </c>
      <c r="AZ69" s="113" t="str">
        <f t="shared" si="90"/>
        <v>NA</v>
      </c>
      <c r="BA69" s="113" t="str">
        <f t="shared" si="90"/>
        <v>NA</v>
      </c>
      <c r="BB69" s="113" t="str">
        <f t="shared" si="90"/>
        <v>NA</v>
      </c>
      <c r="BC69" s="113" t="str">
        <f t="shared" si="90"/>
        <v>NA</v>
      </c>
      <c r="BD69" s="113" t="str">
        <f t="shared" si="90"/>
        <v>NA</v>
      </c>
      <c r="BE69" s="113" t="str">
        <f t="shared" si="90"/>
        <v>NA</v>
      </c>
      <c r="BF69" s="113" t="str">
        <f t="shared" si="90"/>
        <v>NA</v>
      </c>
      <c r="BG69" s="113" t="str">
        <f t="shared" si="90"/>
        <v>NA</v>
      </c>
      <c r="BH69" s="113" t="str">
        <f t="shared" si="90"/>
        <v>NA</v>
      </c>
      <c r="BI69" s="113" t="str">
        <f t="shared" si="90"/>
        <v>NA</v>
      </c>
      <c r="BJ69" s="113" t="str">
        <f t="shared" si="90"/>
        <v>NA</v>
      </c>
      <c r="BK69" s="113" t="str">
        <f t="shared" si="90"/>
        <v>NA</v>
      </c>
      <c r="BL69" s="113" t="str">
        <f t="shared" si="90"/>
        <v>NA</v>
      </c>
      <c r="BM69" s="113" t="str">
        <f t="shared" si="90"/>
        <v>NA</v>
      </c>
      <c r="BN69" s="113" t="str">
        <f t="shared" si="90"/>
        <v>NA</v>
      </c>
      <c r="BO69" s="113" t="str">
        <f t="shared" ref="BO69:CY69" si="91">IF(DATEDIF(BO9,BO10,"d")&gt;INT(DATEDIF(DATE(YEAR(BO9),MONTH(BO9),DAY(BO9)),DATE(YEAR(BO9),12,31),"D")),BO66+1,"NA")</f>
        <v>NA</v>
      </c>
      <c r="BP69" s="113" t="str">
        <f t="shared" si="91"/>
        <v>NA</v>
      </c>
      <c r="BQ69" s="113" t="str">
        <f t="shared" si="91"/>
        <v>NA</v>
      </c>
      <c r="BR69" s="113" t="str">
        <f t="shared" si="91"/>
        <v>NA</v>
      </c>
      <c r="BS69" s="113" t="str">
        <f t="shared" si="91"/>
        <v>NA</v>
      </c>
      <c r="BT69" s="113" t="str">
        <f t="shared" si="91"/>
        <v>NA</v>
      </c>
      <c r="BU69" s="113" t="str">
        <f t="shared" si="91"/>
        <v>NA</v>
      </c>
      <c r="BV69" s="113" t="str">
        <f t="shared" si="91"/>
        <v>NA</v>
      </c>
      <c r="BW69" s="113" t="str">
        <f t="shared" si="91"/>
        <v>NA</v>
      </c>
      <c r="BX69" s="113" t="str">
        <f t="shared" si="91"/>
        <v>NA</v>
      </c>
      <c r="BY69" s="113" t="str">
        <f t="shared" si="91"/>
        <v>NA</v>
      </c>
      <c r="BZ69" s="113" t="str">
        <f t="shared" si="91"/>
        <v>NA</v>
      </c>
      <c r="CA69" s="113" t="str">
        <f t="shared" si="91"/>
        <v>NA</v>
      </c>
      <c r="CB69" s="113" t="str">
        <f t="shared" si="91"/>
        <v>NA</v>
      </c>
      <c r="CC69" s="113" t="str">
        <f t="shared" si="91"/>
        <v>NA</v>
      </c>
      <c r="CD69" s="113" t="str">
        <f t="shared" si="91"/>
        <v>NA</v>
      </c>
      <c r="CE69" s="113" t="str">
        <f t="shared" si="91"/>
        <v>NA</v>
      </c>
      <c r="CF69" s="113" t="str">
        <f t="shared" si="91"/>
        <v>NA</v>
      </c>
      <c r="CG69" s="113" t="str">
        <f t="shared" si="91"/>
        <v>NA</v>
      </c>
      <c r="CH69" s="113" t="str">
        <f t="shared" si="91"/>
        <v>NA</v>
      </c>
      <c r="CI69" s="113" t="str">
        <f t="shared" si="91"/>
        <v>NA</v>
      </c>
      <c r="CJ69" s="113" t="str">
        <f t="shared" si="91"/>
        <v>NA</v>
      </c>
      <c r="CK69" s="113" t="str">
        <f t="shared" si="91"/>
        <v>NA</v>
      </c>
      <c r="CL69" s="113" t="str">
        <f t="shared" si="91"/>
        <v>NA</v>
      </c>
      <c r="CM69" s="113" t="str">
        <f t="shared" si="91"/>
        <v>NA</v>
      </c>
      <c r="CN69" s="113" t="str">
        <f t="shared" si="91"/>
        <v>NA</v>
      </c>
      <c r="CO69" s="113" t="str">
        <f t="shared" si="91"/>
        <v>NA</v>
      </c>
      <c r="CP69" s="113" t="str">
        <f t="shared" si="91"/>
        <v>NA</v>
      </c>
      <c r="CQ69" s="113" t="str">
        <f t="shared" si="91"/>
        <v>NA</v>
      </c>
      <c r="CR69" s="113" t="str">
        <f t="shared" si="91"/>
        <v>NA</v>
      </c>
      <c r="CS69" s="113" t="str">
        <f t="shared" si="91"/>
        <v>NA</v>
      </c>
      <c r="CT69" s="113" t="str">
        <f t="shared" si="91"/>
        <v>NA</v>
      </c>
      <c r="CU69" s="113" t="str">
        <f t="shared" si="91"/>
        <v>NA</v>
      </c>
      <c r="CV69" s="113" t="str">
        <f t="shared" si="91"/>
        <v>NA</v>
      </c>
      <c r="CW69" s="113" t="str">
        <f t="shared" si="91"/>
        <v>NA</v>
      </c>
      <c r="CX69" s="113" t="str">
        <f t="shared" si="91"/>
        <v>NA</v>
      </c>
      <c r="CY69" s="118" t="str">
        <f t="shared" si="91"/>
        <v>NA</v>
      </c>
      <c r="CZ69" s="135"/>
      <c r="DA69" s="98"/>
      <c r="DB69" s="98"/>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row>
    <row r="70" spans="1:193" s="110" customFormat="1" ht="29.25" customHeight="1" x14ac:dyDescent="0.3">
      <c r="A70" s="116" t="s">
        <v>141</v>
      </c>
      <c r="B70" s="112"/>
      <c r="C70" s="119">
        <f t="shared" ref="C70:AH70" si="92">ROUNDDOWN((IF(C69&lt;&gt;"NA",MIN(YEARFRAC(C9,C10,3)*365-INT(DATEDIF(DATE(YEAR(C9),MONTH(C9),DAY(C9)),DATE(YEAR(C9),12,31),"D")),365)/(YEARFRAC(C9,C10,3)*365),0))*C63,0)</f>
        <v>0</v>
      </c>
      <c r="D70" s="119">
        <f t="shared" si="92"/>
        <v>0</v>
      </c>
      <c r="E70" s="119">
        <f t="shared" si="92"/>
        <v>0</v>
      </c>
      <c r="F70" s="119">
        <f t="shared" si="92"/>
        <v>0</v>
      </c>
      <c r="G70" s="119">
        <f t="shared" si="92"/>
        <v>0</v>
      </c>
      <c r="H70" s="119">
        <f t="shared" si="92"/>
        <v>0</v>
      </c>
      <c r="I70" s="119">
        <f t="shared" si="92"/>
        <v>0</v>
      </c>
      <c r="J70" s="119">
        <f t="shared" si="92"/>
        <v>0</v>
      </c>
      <c r="K70" s="119">
        <f t="shared" si="92"/>
        <v>0</v>
      </c>
      <c r="L70" s="119">
        <f t="shared" si="92"/>
        <v>0</v>
      </c>
      <c r="M70" s="119">
        <f t="shared" si="92"/>
        <v>0</v>
      </c>
      <c r="N70" s="119">
        <f t="shared" si="92"/>
        <v>0</v>
      </c>
      <c r="O70" s="119">
        <f t="shared" si="92"/>
        <v>0</v>
      </c>
      <c r="P70" s="119">
        <f t="shared" si="92"/>
        <v>0</v>
      </c>
      <c r="Q70" s="119">
        <f t="shared" si="92"/>
        <v>0</v>
      </c>
      <c r="R70" s="119">
        <f t="shared" si="92"/>
        <v>0</v>
      </c>
      <c r="S70" s="119">
        <f t="shared" si="92"/>
        <v>0</v>
      </c>
      <c r="T70" s="119">
        <f t="shared" si="92"/>
        <v>0</v>
      </c>
      <c r="U70" s="119">
        <f t="shared" si="92"/>
        <v>0</v>
      </c>
      <c r="V70" s="119">
        <f t="shared" si="92"/>
        <v>0</v>
      </c>
      <c r="W70" s="119">
        <f t="shared" si="92"/>
        <v>0</v>
      </c>
      <c r="X70" s="119">
        <f t="shared" si="92"/>
        <v>0</v>
      </c>
      <c r="Y70" s="119">
        <f t="shared" si="92"/>
        <v>0</v>
      </c>
      <c r="Z70" s="119">
        <f t="shared" si="92"/>
        <v>0</v>
      </c>
      <c r="AA70" s="119">
        <f t="shared" si="92"/>
        <v>0</v>
      </c>
      <c r="AB70" s="119">
        <f t="shared" si="92"/>
        <v>0</v>
      </c>
      <c r="AC70" s="119">
        <f t="shared" si="92"/>
        <v>0</v>
      </c>
      <c r="AD70" s="119">
        <f t="shared" si="92"/>
        <v>0</v>
      </c>
      <c r="AE70" s="119">
        <f t="shared" si="92"/>
        <v>0</v>
      </c>
      <c r="AF70" s="119">
        <f t="shared" si="92"/>
        <v>0</v>
      </c>
      <c r="AG70" s="119">
        <f t="shared" si="92"/>
        <v>0</v>
      </c>
      <c r="AH70" s="119">
        <f t="shared" si="92"/>
        <v>0</v>
      </c>
      <c r="AI70" s="119">
        <f t="shared" ref="AI70:BN70" si="93">ROUNDDOWN((IF(AI69&lt;&gt;"NA",MIN(YEARFRAC(AI9,AI10,3)*365-INT(DATEDIF(DATE(YEAR(AI9),MONTH(AI9),DAY(AI9)),DATE(YEAR(AI9),12,31),"D")),365)/(YEARFRAC(AI9,AI10,3)*365),0))*AI63,0)</f>
        <v>0</v>
      </c>
      <c r="AJ70" s="119">
        <f t="shared" si="93"/>
        <v>0</v>
      </c>
      <c r="AK70" s="119">
        <f t="shared" si="93"/>
        <v>0</v>
      </c>
      <c r="AL70" s="119">
        <f t="shared" si="93"/>
        <v>0</v>
      </c>
      <c r="AM70" s="119">
        <f t="shared" si="93"/>
        <v>0</v>
      </c>
      <c r="AN70" s="119">
        <f t="shared" si="93"/>
        <v>0</v>
      </c>
      <c r="AO70" s="119">
        <f t="shared" si="93"/>
        <v>0</v>
      </c>
      <c r="AP70" s="119">
        <f t="shared" si="93"/>
        <v>0</v>
      </c>
      <c r="AQ70" s="119">
        <f t="shared" si="93"/>
        <v>0</v>
      </c>
      <c r="AR70" s="119">
        <f t="shared" si="93"/>
        <v>0</v>
      </c>
      <c r="AS70" s="119">
        <f t="shared" si="93"/>
        <v>0</v>
      </c>
      <c r="AT70" s="119">
        <f t="shared" si="93"/>
        <v>0</v>
      </c>
      <c r="AU70" s="119">
        <f t="shared" si="93"/>
        <v>0</v>
      </c>
      <c r="AV70" s="119">
        <f t="shared" si="93"/>
        <v>0</v>
      </c>
      <c r="AW70" s="119">
        <f t="shared" si="93"/>
        <v>0</v>
      </c>
      <c r="AX70" s="119">
        <f t="shared" si="93"/>
        <v>0</v>
      </c>
      <c r="AY70" s="119">
        <f t="shared" si="93"/>
        <v>0</v>
      </c>
      <c r="AZ70" s="119">
        <f t="shared" si="93"/>
        <v>0</v>
      </c>
      <c r="BA70" s="119">
        <f t="shared" si="93"/>
        <v>0</v>
      </c>
      <c r="BB70" s="119">
        <f t="shared" si="93"/>
        <v>0</v>
      </c>
      <c r="BC70" s="119">
        <f t="shared" si="93"/>
        <v>0</v>
      </c>
      <c r="BD70" s="119">
        <f t="shared" si="93"/>
        <v>0</v>
      </c>
      <c r="BE70" s="119">
        <f t="shared" si="93"/>
        <v>0</v>
      </c>
      <c r="BF70" s="119">
        <f t="shared" si="93"/>
        <v>0</v>
      </c>
      <c r="BG70" s="119">
        <f t="shared" si="93"/>
        <v>0</v>
      </c>
      <c r="BH70" s="119">
        <f t="shared" si="93"/>
        <v>0</v>
      </c>
      <c r="BI70" s="119">
        <f t="shared" si="93"/>
        <v>0</v>
      </c>
      <c r="BJ70" s="119">
        <f t="shared" si="93"/>
        <v>0</v>
      </c>
      <c r="BK70" s="119">
        <f t="shared" si="93"/>
        <v>0</v>
      </c>
      <c r="BL70" s="119">
        <f t="shared" si="93"/>
        <v>0</v>
      </c>
      <c r="BM70" s="119">
        <f t="shared" si="93"/>
        <v>0</v>
      </c>
      <c r="BN70" s="119">
        <f t="shared" si="93"/>
        <v>0</v>
      </c>
      <c r="BO70" s="119">
        <f t="shared" ref="BO70:CT70" si="94">ROUNDDOWN((IF(BO69&lt;&gt;"NA",MIN(YEARFRAC(BO9,BO10,3)*365-INT(DATEDIF(DATE(YEAR(BO9),MONTH(BO9),DAY(BO9)),DATE(YEAR(BO9),12,31),"D")),365)/(YEARFRAC(BO9,BO10,3)*365),0))*BO63,0)</f>
        <v>0</v>
      </c>
      <c r="BP70" s="119">
        <f t="shared" si="94"/>
        <v>0</v>
      </c>
      <c r="BQ70" s="119">
        <f t="shared" si="94"/>
        <v>0</v>
      </c>
      <c r="BR70" s="119">
        <f t="shared" si="94"/>
        <v>0</v>
      </c>
      <c r="BS70" s="119">
        <f t="shared" si="94"/>
        <v>0</v>
      </c>
      <c r="BT70" s="119">
        <f t="shared" si="94"/>
        <v>0</v>
      </c>
      <c r="BU70" s="119">
        <f t="shared" si="94"/>
        <v>0</v>
      </c>
      <c r="BV70" s="119">
        <f t="shared" si="94"/>
        <v>0</v>
      </c>
      <c r="BW70" s="119">
        <f t="shared" si="94"/>
        <v>0</v>
      </c>
      <c r="BX70" s="119">
        <f t="shared" si="94"/>
        <v>0</v>
      </c>
      <c r="BY70" s="119">
        <f t="shared" si="94"/>
        <v>0</v>
      </c>
      <c r="BZ70" s="119">
        <f t="shared" si="94"/>
        <v>0</v>
      </c>
      <c r="CA70" s="119">
        <f t="shared" si="94"/>
        <v>0</v>
      </c>
      <c r="CB70" s="119">
        <f t="shared" si="94"/>
        <v>0</v>
      </c>
      <c r="CC70" s="119">
        <f t="shared" si="94"/>
        <v>0</v>
      </c>
      <c r="CD70" s="119">
        <f t="shared" si="94"/>
        <v>0</v>
      </c>
      <c r="CE70" s="119">
        <f t="shared" si="94"/>
        <v>0</v>
      </c>
      <c r="CF70" s="119">
        <f t="shared" si="94"/>
        <v>0</v>
      </c>
      <c r="CG70" s="119">
        <f t="shared" si="94"/>
        <v>0</v>
      </c>
      <c r="CH70" s="119">
        <f t="shared" si="94"/>
        <v>0</v>
      </c>
      <c r="CI70" s="119">
        <f t="shared" si="94"/>
        <v>0</v>
      </c>
      <c r="CJ70" s="119">
        <f t="shared" si="94"/>
        <v>0</v>
      </c>
      <c r="CK70" s="119">
        <f t="shared" si="94"/>
        <v>0</v>
      </c>
      <c r="CL70" s="119">
        <f t="shared" si="94"/>
        <v>0</v>
      </c>
      <c r="CM70" s="119">
        <f t="shared" si="94"/>
        <v>0</v>
      </c>
      <c r="CN70" s="119">
        <f t="shared" si="94"/>
        <v>0</v>
      </c>
      <c r="CO70" s="119">
        <f t="shared" si="94"/>
        <v>0</v>
      </c>
      <c r="CP70" s="119">
        <f t="shared" si="94"/>
        <v>0</v>
      </c>
      <c r="CQ70" s="119">
        <f t="shared" si="94"/>
        <v>0</v>
      </c>
      <c r="CR70" s="119">
        <f t="shared" si="94"/>
        <v>0</v>
      </c>
      <c r="CS70" s="119">
        <f t="shared" si="94"/>
        <v>0</v>
      </c>
      <c r="CT70" s="119">
        <f t="shared" si="94"/>
        <v>0</v>
      </c>
      <c r="CU70" s="119">
        <f t="shared" ref="CU70:CY70" si="95">ROUNDDOWN((IF(CU69&lt;&gt;"NA",MIN(YEARFRAC(CU9,CU10,3)*365-INT(DATEDIF(DATE(YEAR(CU9),MONTH(CU9),DAY(CU9)),DATE(YEAR(CU9),12,31),"D")),365)/(YEARFRAC(CU9,CU10,3)*365),0))*CU63,0)</f>
        <v>0</v>
      </c>
      <c r="CV70" s="119">
        <f t="shared" si="95"/>
        <v>0</v>
      </c>
      <c r="CW70" s="119">
        <f t="shared" si="95"/>
        <v>0</v>
      </c>
      <c r="CX70" s="119">
        <f t="shared" si="95"/>
        <v>0</v>
      </c>
      <c r="CY70" s="119">
        <f t="shared" si="95"/>
        <v>0</v>
      </c>
      <c r="CZ70" s="135"/>
      <c r="DA70" s="98"/>
      <c r="DB70" s="98"/>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row>
    <row r="71" spans="1:193" s="110" customFormat="1" ht="29.25" customHeight="1" x14ac:dyDescent="0.3">
      <c r="A71" s="116" t="s">
        <v>149</v>
      </c>
      <c r="B71" s="112"/>
      <c r="C71" s="119">
        <f t="shared" ref="C71:AH71" si="96">ROUNDDOWN((IF(C69&lt;&gt;"NA",MIN(YEARFRAC(C9,C10,3)*365-INT(DATEDIF(DATE(YEAR(C9),MONTH(C9),DAY(C9)),DATE(YEAR(C9),12,31),"D")),365)/(YEARFRAC(C9,C10,3)*365),0))*C61,0)</f>
        <v>0</v>
      </c>
      <c r="D71" s="119">
        <f t="shared" si="96"/>
        <v>0</v>
      </c>
      <c r="E71" s="119">
        <f t="shared" si="96"/>
        <v>0</v>
      </c>
      <c r="F71" s="119">
        <f t="shared" si="96"/>
        <v>0</v>
      </c>
      <c r="G71" s="119">
        <f t="shared" si="96"/>
        <v>0</v>
      </c>
      <c r="H71" s="119">
        <f t="shared" si="96"/>
        <v>0</v>
      </c>
      <c r="I71" s="119">
        <f t="shared" si="96"/>
        <v>0</v>
      </c>
      <c r="J71" s="119">
        <f t="shared" si="96"/>
        <v>0</v>
      </c>
      <c r="K71" s="119">
        <f t="shared" si="96"/>
        <v>0</v>
      </c>
      <c r="L71" s="119">
        <f t="shared" si="96"/>
        <v>0</v>
      </c>
      <c r="M71" s="119">
        <f t="shared" si="96"/>
        <v>0</v>
      </c>
      <c r="N71" s="119">
        <f t="shared" si="96"/>
        <v>0</v>
      </c>
      <c r="O71" s="119">
        <f t="shared" si="96"/>
        <v>0</v>
      </c>
      <c r="P71" s="119">
        <f t="shared" si="96"/>
        <v>0</v>
      </c>
      <c r="Q71" s="119">
        <f t="shared" si="96"/>
        <v>0</v>
      </c>
      <c r="R71" s="119">
        <f t="shared" si="96"/>
        <v>0</v>
      </c>
      <c r="S71" s="119">
        <f t="shared" si="96"/>
        <v>0</v>
      </c>
      <c r="T71" s="119">
        <f t="shared" si="96"/>
        <v>0</v>
      </c>
      <c r="U71" s="119">
        <f t="shared" si="96"/>
        <v>0</v>
      </c>
      <c r="V71" s="119">
        <f t="shared" si="96"/>
        <v>0</v>
      </c>
      <c r="W71" s="119">
        <f t="shared" si="96"/>
        <v>0</v>
      </c>
      <c r="X71" s="119">
        <f t="shared" si="96"/>
        <v>0</v>
      </c>
      <c r="Y71" s="119">
        <f t="shared" si="96"/>
        <v>0</v>
      </c>
      <c r="Z71" s="119">
        <f t="shared" si="96"/>
        <v>0</v>
      </c>
      <c r="AA71" s="119">
        <f t="shared" si="96"/>
        <v>0</v>
      </c>
      <c r="AB71" s="119">
        <f t="shared" si="96"/>
        <v>0</v>
      </c>
      <c r="AC71" s="119">
        <f t="shared" si="96"/>
        <v>0</v>
      </c>
      <c r="AD71" s="119">
        <f t="shared" si="96"/>
        <v>0</v>
      </c>
      <c r="AE71" s="119">
        <f t="shared" si="96"/>
        <v>0</v>
      </c>
      <c r="AF71" s="119">
        <f t="shared" si="96"/>
        <v>0</v>
      </c>
      <c r="AG71" s="119">
        <f t="shared" si="96"/>
        <v>0</v>
      </c>
      <c r="AH71" s="119">
        <f t="shared" si="96"/>
        <v>0</v>
      </c>
      <c r="AI71" s="119">
        <f t="shared" ref="AI71:BN71" si="97">ROUNDDOWN((IF(AI69&lt;&gt;"NA",MIN(YEARFRAC(AI9,AI10,3)*365-INT(DATEDIF(DATE(YEAR(AI9),MONTH(AI9),DAY(AI9)),DATE(YEAR(AI9),12,31),"D")),365)/(YEARFRAC(AI9,AI10,3)*365),0))*AI61,0)</f>
        <v>0</v>
      </c>
      <c r="AJ71" s="119">
        <f t="shared" si="97"/>
        <v>0</v>
      </c>
      <c r="AK71" s="119">
        <f t="shared" si="97"/>
        <v>0</v>
      </c>
      <c r="AL71" s="119">
        <f t="shared" si="97"/>
        <v>0</v>
      </c>
      <c r="AM71" s="119">
        <f t="shared" si="97"/>
        <v>0</v>
      </c>
      <c r="AN71" s="119">
        <f t="shared" si="97"/>
        <v>0</v>
      </c>
      <c r="AO71" s="119">
        <f t="shared" si="97"/>
        <v>0</v>
      </c>
      <c r="AP71" s="119">
        <f t="shared" si="97"/>
        <v>0</v>
      </c>
      <c r="AQ71" s="119">
        <f t="shared" si="97"/>
        <v>0</v>
      </c>
      <c r="AR71" s="119">
        <f t="shared" si="97"/>
        <v>0</v>
      </c>
      <c r="AS71" s="119">
        <f t="shared" si="97"/>
        <v>0</v>
      </c>
      <c r="AT71" s="119">
        <f t="shared" si="97"/>
        <v>0</v>
      </c>
      <c r="AU71" s="119">
        <f t="shared" si="97"/>
        <v>0</v>
      </c>
      <c r="AV71" s="119">
        <f t="shared" si="97"/>
        <v>0</v>
      </c>
      <c r="AW71" s="119">
        <f t="shared" si="97"/>
        <v>0</v>
      </c>
      <c r="AX71" s="119">
        <f t="shared" si="97"/>
        <v>0</v>
      </c>
      <c r="AY71" s="119">
        <f t="shared" si="97"/>
        <v>0</v>
      </c>
      <c r="AZ71" s="119">
        <f t="shared" si="97"/>
        <v>0</v>
      </c>
      <c r="BA71" s="119">
        <f t="shared" si="97"/>
        <v>0</v>
      </c>
      <c r="BB71" s="119">
        <f t="shared" si="97"/>
        <v>0</v>
      </c>
      <c r="BC71" s="119">
        <f t="shared" si="97"/>
        <v>0</v>
      </c>
      <c r="BD71" s="119">
        <f t="shared" si="97"/>
        <v>0</v>
      </c>
      <c r="BE71" s="119">
        <f t="shared" si="97"/>
        <v>0</v>
      </c>
      <c r="BF71" s="119">
        <f t="shared" si="97"/>
        <v>0</v>
      </c>
      <c r="BG71" s="119">
        <f t="shared" si="97"/>
        <v>0</v>
      </c>
      <c r="BH71" s="119">
        <f t="shared" si="97"/>
        <v>0</v>
      </c>
      <c r="BI71" s="119">
        <f t="shared" si="97"/>
        <v>0</v>
      </c>
      <c r="BJ71" s="119">
        <f t="shared" si="97"/>
        <v>0</v>
      </c>
      <c r="BK71" s="119">
        <f t="shared" si="97"/>
        <v>0</v>
      </c>
      <c r="BL71" s="119">
        <f t="shared" si="97"/>
        <v>0</v>
      </c>
      <c r="BM71" s="119">
        <f t="shared" si="97"/>
        <v>0</v>
      </c>
      <c r="BN71" s="119">
        <f t="shared" si="97"/>
        <v>0</v>
      </c>
      <c r="BO71" s="119">
        <f t="shared" ref="BO71:CY71" si="98">ROUNDDOWN((IF(BO69&lt;&gt;"NA",MIN(YEARFRAC(BO9,BO10,3)*365-INT(DATEDIF(DATE(YEAR(BO9),MONTH(BO9),DAY(BO9)),DATE(YEAR(BO9),12,31),"D")),365)/(YEARFRAC(BO9,BO10,3)*365),0))*BO61,0)</f>
        <v>0</v>
      </c>
      <c r="BP71" s="119">
        <f t="shared" si="98"/>
        <v>0</v>
      </c>
      <c r="BQ71" s="119">
        <f t="shared" si="98"/>
        <v>0</v>
      </c>
      <c r="BR71" s="119">
        <f t="shared" si="98"/>
        <v>0</v>
      </c>
      <c r="BS71" s="119">
        <f t="shared" si="98"/>
        <v>0</v>
      </c>
      <c r="BT71" s="119">
        <f t="shared" si="98"/>
        <v>0</v>
      </c>
      <c r="BU71" s="119">
        <f t="shared" si="98"/>
        <v>0</v>
      </c>
      <c r="BV71" s="119">
        <f t="shared" si="98"/>
        <v>0</v>
      </c>
      <c r="BW71" s="119">
        <f t="shared" si="98"/>
        <v>0</v>
      </c>
      <c r="BX71" s="119">
        <f t="shared" si="98"/>
        <v>0</v>
      </c>
      <c r="BY71" s="119">
        <f t="shared" si="98"/>
        <v>0</v>
      </c>
      <c r="BZ71" s="119">
        <f t="shared" si="98"/>
        <v>0</v>
      </c>
      <c r="CA71" s="119">
        <f t="shared" si="98"/>
        <v>0</v>
      </c>
      <c r="CB71" s="119">
        <f t="shared" si="98"/>
        <v>0</v>
      </c>
      <c r="CC71" s="119">
        <f t="shared" si="98"/>
        <v>0</v>
      </c>
      <c r="CD71" s="119">
        <f t="shared" si="98"/>
        <v>0</v>
      </c>
      <c r="CE71" s="119">
        <f t="shared" si="98"/>
        <v>0</v>
      </c>
      <c r="CF71" s="119">
        <f t="shared" si="98"/>
        <v>0</v>
      </c>
      <c r="CG71" s="119">
        <f t="shared" si="98"/>
        <v>0</v>
      </c>
      <c r="CH71" s="119">
        <f t="shared" si="98"/>
        <v>0</v>
      </c>
      <c r="CI71" s="119">
        <f t="shared" si="98"/>
        <v>0</v>
      </c>
      <c r="CJ71" s="119">
        <f t="shared" si="98"/>
        <v>0</v>
      </c>
      <c r="CK71" s="119">
        <f t="shared" si="98"/>
        <v>0</v>
      </c>
      <c r="CL71" s="119">
        <f t="shared" si="98"/>
        <v>0</v>
      </c>
      <c r="CM71" s="119">
        <f t="shared" si="98"/>
        <v>0</v>
      </c>
      <c r="CN71" s="119">
        <f t="shared" si="98"/>
        <v>0</v>
      </c>
      <c r="CO71" s="119">
        <f t="shared" si="98"/>
        <v>0</v>
      </c>
      <c r="CP71" s="119">
        <f t="shared" si="98"/>
        <v>0</v>
      </c>
      <c r="CQ71" s="119">
        <f t="shared" si="98"/>
        <v>0</v>
      </c>
      <c r="CR71" s="119">
        <f t="shared" si="98"/>
        <v>0</v>
      </c>
      <c r="CS71" s="119">
        <f t="shared" si="98"/>
        <v>0</v>
      </c>
      <c r="CT71" s="119">
        <f t="shared" si="98"/>
        <v>0</v>
      </c>
      <c r="CU71" s="119">
        <f t="shared" si="98"/>
        <v>0</v>
      </c>
      <c r="CV71" s="119">
        <f t="shared" si="98"/>
        <v>0</v>
      </c>
      <c r="CW71" s="119">
        <f t="shared" si="98"/>
        <v>0</v>
      </c>
      <c r="CX71" s="119">
        <f t="shared" si="98"/>
        <v>0</v>
      </c>
      <c r="CY71" s="119">
        <f t="shared" si="98"/>
        <v>0</v>
      </c>
      <c r="CZ71" s="120"/>
      <c r="DA71" s="98"/>
      <c r="DB71" s="98"/>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row>
    <row r="72" spans="1:193" s="34" customFormat="1" ht="29.25" customHeight="1" x14ac:dyDescent="0.3">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4"/>
      <c r="BM72" s="334"/>
      <c r="BN72" s="334"/>
      <c r="BO72" s="334"/>
      <c r="BP72" s="334"/>
      <c r="BQ72" s="334"/>
      <c r="BR72" s="334"/>
      <c r="BS72" s="334"/>
      <c r="BT72" s="334"/>
      <c r="BU72" s="334"/>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114"/>
      <c r="DB72" s="115"/>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row>
    <row r="73" spans="1:193" s="123" customFormat="1" x14ac:dyDescent="0.35">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50"/>
      <c r="CZ73" s="125"/>
    </row>
    <row r="74" spans="1:193" s="123" customFormat="1" x14ac:dyDescent="0.35">
      <c r="A74" s="148"/>
      <c r="B74" s="149"/>
      <c r="C74" s="149"/>
      <c r="D74" s="215"/>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25"/>
    </row>
    <row r="75" spans="1:193" s="123" customFormat="1" x14ac:dyDescent="0.35">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25"/>
    </row>
    <row r="76" spans="1:193" s="123" customFormat="1" x14ac:dyDescent="0.35">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25"/>
    </row>
    <row r="77" spans="1:193" s="123" customFormat="1" x14ac:dyDescent="0.35">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25"/>
    </row>
    <row r="78" spans="1:193" s="123" customFormat="1" x14ac:dyDescent="0.35">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25"/>
    </row>
    <row r="79" spans="1:193" s="123" customFormat="1" x14ac:dyDescent="0.35">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25"/>
    </row>
    <row r="80" spans="1:193" s="123" customFormat="1" x14ac:dyDescent="0.35">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25"/>
    </row>
    <row r="81" spans="1:104" s="123" customFormat="1" x14ac:dyDescent="0.35">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25"/>
    </row>
    <row r="82" spans="1:104" s="123" customFormat="1" x14ac:dyDescent="0.35">
      <c r="A82" s="148"/>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25"/>
    </row>
    <row r="83" spans="1:104" s="123" customFormat="1" x14ac:dyDescent="0.35">
      <c r="A83" s="14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25"/>
    </row>
    <row r="84" spans="1:104" s="123" customFormat="1" x14ac:dyDescent="0.35">
      <c r="A84" s="148"/>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25"/>
    </row>
    <row r="85" spans="1:104" s="123" customFormat="1" x14ac:dyDescent="0.35">
      <c r="A85" s="148"/>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25"/>
    </row>
    <row r="86" spans="1:104" s="123" customFormat="1" x14ac:dyDescent="0.35">
      <c r="A86" s="148"/>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25"/>
    </row>
    <row r="87" spans="1:104" s="123" customFormat="1" x14ac:dyDescent="0.35">
      <c r="A87" s="148"/>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25"/>
    </row>
    <row r="88" spans="1:104" s="123" customFormat="1" x14ac:dyDescent="0.35">
      <c r="A88" s="148"/>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25"/>
    </row>
    <row r="89" spans="1:104" s="123" customFormat="1" x14ac:dyDescent="0.35">
      <c r="A89" s="148"/>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25"/>
    </row>
    <row r="90" spans="1:104" s="123" customFormat="1" x14ac:dyDescent="0.35">
      <c r="A90" s="148"/>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25"/>
    </row>
    <row r="91" spans="1:104" s="123" customFormat="1" x14ac:dyDescent="0.35">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25"/>
    </row>
    <row r="92" spans="1:104" s="123" customFormat="1" x14ac:dyDescent="0.35">
      <c r="A92" s="148"/>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25"/>
    </row>
    <row r="93" spans="1:104" s="123" customFormat="1" x14ac:dyDescent="0.35">
      <c r="A93" s="148"/>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25"/>
    </row>
    <row r="94" spans="1:104" s="123" customFormat="1" x14ac:dyDescent="0.35">
      <c r="A94" s="148"/>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25"/>
    </row>
    <row r="95" spans="1:104" s="123" customFormat="1" x14ac:dyDescent="0.35">
      <c r="A95" s="148"/>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25"/>
    </row>
    <row r="96" spans="1:104" s="123" customFormat="1" x14ac:dyDescent="0.35">
      <c r="A96" s="148"/>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25"/>
    </row>
    <row r="97" spans="1:104" s="123" customFormat="1" x14ac:dyDescent="0.35">
      <c r="A97" s="148"/>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25"/>
    </row>
    <row r="98" spans="1:104" s="123" customFormat="1" x14ac:dyDescent="0.35">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25"/>
    </row>
    <row r="99" spans="1:104" s="123" customFormat="1" x14ac:dyDescent="0.35">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25"/>
    </row>
    <row r="100" spans="1:104" s="123" customFormat="1" x14ac:dyDescent="0.3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25"/>
    </row>
    <row r="101" spans="1:104" s="123" customFormat="1" x14ac:dyDescent="0.35">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25"/>
    </row>
    <row r="102" spans="1:104" s="123" customFormat="1" x14ac:dyDescent="0.35">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25"/>
    </row>
    <row r="103" spans="1:104" s="123" customFormat="1" x14ac:dyDescent="0.35">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25"/>
    </row>
    <row r="104" spans="1:104" s="123" customFormat="1" x14ac:dyDescent="0.35">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25"/>
    </row>
    <row r="105" spans="1:104" s="123" customFormat="1" x14ac:dyDescent="0.35">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25"/>
    </row>
    <row r="106" spans="1:104" s="123" customFormat="1" x14ac:dyDescent="0.35">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25"/>
    </row>
    <row r="107" spans="1:104" s="123" customFormat="1" x14ac:dyDescent="0.35">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c r="CU107" s="149"/>
      <c r="CV107" s="149"/>
      <c r="CW107" s="149"/>
      <c r="CX107" s="149"/>
      <c r="CY107" s="149"/>
      <c r="CZ107" s="125"/>
    </row>
    <row r="108" spans="1:104" s="123" customFormat="1" x14ac:dyDescent="0.35">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c r="CI108" s="149"/>
      <c r="CJ108" s="149"/>
      <c r="CK108" s="149"/>
      <c r="CL108" s="149"/>
      <c r="CM108" s="149"/>
      <c r="CN108" s="149"/>
      <c r="CO108" s="149"/>
      <c r="CP108" s="149"/>
      <c r="CQ108" s="149"/>
      <c r="CR108" s="149"/>
      <c r="CS108" s="149"/>
      <c r="CT108" s="149"/>
      <c r="CU108" s="149"/>
      <c r="CV108" s="149"/>
      <c r="CW108" s="149"/>
      <c r="CX108" s="149"/>
      <c r="CY108" s="149"/>
      <c r="CZ108" s="125"/>
    </row>
    <row r="109" spans="1:104" s="123" customFormat="1" x14ac:dyDescent="0.35">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c r="CU109" s="149"/>
      <c r="CV109" s="149"/>
      <c r="CW109" s="149"/>
      <c r="CX109" s="149"/>
      <c r="CY109" s="149"/>
      <c r="CZ109" s="125"/>
    </row>
    <row r="110" spans="1:104" s="123" customFormat="1" x14ac:dyDescent="0.35">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49"/>
      <c r="CJ110" s="149"/>
      <c r="CK110" s="149"/>
      <c r="CL110" s="149"/>
      <c r="CM110" s="149"/>
      <c r="CN110" s="149"/>
      <c r="CO110" s="149"/>
      <c r="CP110" s="149"/>
      <c r="CQ110" s="149"/>
      <c r="CR110" s="149"/>
      <c r="CS110" s="149"/>
      <c r="CT110" s="149"/>
      <c r="CU110" s="149"/>
      <c r="CV110" s="149"/>
      <c r="CW110" s="149"/>
      <c r="CX110" s="149"/>
      <c r="CY110" s="149"/>
      <c r="CZ110" s="125"/>
    </row>
    <row r="111" spans="1:104" s="123" customFormat="1" x14ac:dyDescent="0.35">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25"/>
    </row>
    <row r="112" spans="1:104" s="123" customFormat="1" x14ac:dyDescent="0.35">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25"/>
    </row>
    <row r="113" spans="1:104" s="123" customFormat="1" x14ac:dyDescent="0.35">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25"/>
    </row>
    <row r="114" spans="1:104" s="123" customFormat="1" x14ac:dyDescent="0.35">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25"/>
    </row>
    <row r="115" spans="1:104" s="123" customFormat="1" x14ac:dyDescent="0.35">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25"/>
    </row>
    <row r="116" spans="1:104" s="123" customFormat="1" x14ac:dyDescent="0.35">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25"/>
    </row>
    <row r="117" spans="1:104" s="123" customFormat="1" x14ac:dyDescent="0.35">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c r="CU117" s="149"/>
      <c r="CV117" s="149"/>
      <c r="CW117" s="149"/>
      <c r="CX117" s="149"/>
      <c r="CY117" s="149"/>
      <c r="CZ117" s="125"/>
    </row>
    <row r="118" spans="1:104" s="123" customFormat="1" x14ac:dyDescent="0.35">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25"/>
    </row>
    <row r="119" spans="1:104" s="123" customFormat="1" x14ac:dyDescent="0.35">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25"/>
    </row>
    <row r="120" spans="1:104" s="123" customFormat="1" x14ac:dyDescent="0.35">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25"/>
    </row>
    <row r="121" spans="1:104" s="123" customFormat="1" x14ac:dyDescent="0.35">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25"/>
    </row>
    <row r="122" spans="1:104" s="123" customFormat="1" x14ac:dyDescent="0.35">
      <c r="A122" s="148"/>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25"/>
    </row>
    <row r="123" spans="1:104" s="123" customFormat="1" x14ac:dyDescent="0.35">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25"/>
    </row>
    <row r="124" spans="1:104" s="123" customFormat="1" x14ac:dyDescent="0.35">
      <c r="A124" s="148"/>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c r="CU124" s="149"/>
      <c r="CV124" s="149"/>
      <c r="CW124" s="149"/>
      <c r="CX124" s="149"/>
      <c r="CY124" s="149"/>
      <c r="CZ124" s="125"/>
    </row>
    <row r="125" spans="1:104" s="123" customFormat="1" x14ac:dyDescent="0.35">
      <c r="A125" s="148"/>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49"/>
      <c r="CO125" s="149"/>
      <c r="CP125" s="149"/>
      <c r="CQ125" s="149"/>
      <c r="CR125" s="149"/>
      <c r="CS125" s="149"/>
      <c r="CT125" s="149"/>
      <c r="CU125" s="149"/>
      <c r="CV125" s="149"/>
      <c r="CW125" s="149"/>
      <c r="CX125" s="149"/>
      <c r="CY125" s="149"/>
      <c r="CZ125" s="125"/>
    </row>
    <row r="126" spans="1:104" s="123" customFormat="1" x14ac:dyDescent="0.35">
      <c r="A126" s="148"/>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c r="CU126" s="149"/>
      <c r="CV126" s="149"/>
      <c r="CW126" s="149"/>
      <c r="CX126" s="149"/>
      <c r="CY126" s="149"/>
      <c r="CZ126" s="125"/>
    </row>
    <row r="127" spans="1:104" s="123" customFormat="1" x14ac:dyDescent="0.35">
      <c r="A127" s="148"/>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c r="CI127" s="149"/>
      <c r="CJ127" s="149"/>
      <c r="CK127" s="149"/>
      <c r="CL127" s="149"/>
      <c r="CM127" s="149"/>
      <c r="CN127" s="149"/>
      <c r="CO127" s="149"/>
      <c r="CP127" s="149"/>
      <c r="CQ127" s="149"/>
      <c r="CR127" s="149"/>
      <c r="CS127" s="149"/>
      <c r="CT127" s="149"/>
      <c r="CU127" s="149"/>
      <c r="CV127" s="149"/>
      <c r="CW127" s="149"/>
      <c r="CX127" s="149"/>
      <c r="CY127" s="149"/>
      <c r="CZ127" s="125"/>
    </row>
    <row r="128" spans="1:104" s="123" customFormat="1" x14ac:dyDescent="0.35">
      <c r="A128" s="148"/>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c r="CF128" s="149"/>
      <c r="CG128" s="149"/>
      <c r="CH128" s="149"/>
      <c r="CI128" s="149"/>
      <c r="CJ128" s="149"/>
      <c r="CK128" s="149"/>
      <c r="CL128" s="149"/>
      <c r="CM128" s="149"/>
      <c r="CN128" s="149"/>
      <c r="CO128" s="149"/>
      <c r="CP128" s="149"/>
      <c r="CQ128" s="149"/>
      <c r="CR128" s="149"/>
      <c r="CS128" s="149"/>
      <c r="CT128" s="149"/>
      <c r="CU128" s="149"/>
      <c r="CV128" s="149"/>
      <c r="CW128" s="149"/>
      <c r="CX128" s="149"/>
      <c r="CY128" s="149"/>
      <c r="CZ128" s="125"/>
    </row>
    <row r="129" spans="1:104" s="123" customFormat="1" x14ac:dyDescent="0.35">
      <c r="A129" s="148"/>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49"/>
      <c r="CI129" s="149"/>
      <c r="CJ129" s="149"/>
      <c r="CK129" s="149"/>
      <c r="CL129" s="149"/>
      <c r="CM129" s="149"/>
      <c r="CN129" s="149"/>
      <c r="CO129" s="149"/>
      <c r="CP129" s="149"/>
      <c r="CQ129" s="149"/>
      <c r="CR129" s="149"/>
      <c r="CS129" s="149"/>
      <c r="CT129" s="149"/>
      <c r="CU129" s="149"/>
      <c r="CV129" s="149"/>
      <c r="CW129" s="149"/>
      <c r="CX129" s="149"/>
      <c r="CY129" s="149"/>
      <c r="CZ129" s="125"/>
    </row>
    <row r="130" spans="1:104" s="123" customFormat="1" x14ac:dyDescent="0.35">
      <c r="A130" s="148"/>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c r="CI130" s="149"/>
      <c r="CJ130" s="149"/>
      <c r="CK130" s="149"/>
      <c r="CL130" s="149"/>
      <c r="CM130" s="149"/>
      <c r="CN130" s="149"/>
      <c r="CO130" s="149"/>
      <c r="CP130" s="149"/>
      <c r="CQ130" s="149"/>
      <c r="CR130" s="149"/>
      <c r="CS130" s="149"/>
      <c r="CT130" s="149"/>
      <c r="CU130" s="149"/>
      <c r="CV130" s="149"/>
      <c r="CW130" s="149"/>
      <c r="CX130" s="149"/>
      <c r="CY130" s="149"/>
      <c r="CZ130" s="125"/>
    </row>
    <row r="131" spans="1:104" s="123" customFormat="1" x14ac:dyDescent="0.35">
      <c r="A131" s="148"/>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c r="CU131" s="149"/>
      <c r="CV131" s="149"/>
      <c r="CW131" s="149"/>
      <c r="CX131" s="149"/>
      <c r="CY131" s="149"/>
      <c r="CZ131" s="125"/>
    </row>
    <row r="132" spans="1:104" s="123" customFormat="1" x14ac:dyDescent="0.35">
      <c r="A132" s="148"/>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49"/>
      <c r="CB132" s="149"/>
      <c r="CC132" s="149"/>
      <c r="CD132" s="149"/>
      <c r="CE132" s="149"/>
      <c r="CF132" s="149"/>
      <c r="CG132" s="149"/>
      <c r="CH132" s="149"/>
      <c r="CI132" s="149"/>
      <c r="CJ132" s="149"/>
      <c r="CK132" s="149"/>
      <c r="CL132" s="149"/>
      <c r="CM132" s="149"/>
      <c r="CN132" s="149"/>
      <c r="CO132" s="149"/>
      <c r="CP132" s="149"/>
      <c r="CQ132" s="149"/>
      <c r="CR132" s="149"/>
      <c r="CS132" s="149"/>
      <c r="CT132" s="149"/>
      <c r="CU132" s="149"/>
      <c r="CV132" s="149"/>
      <c r="CW132" s="149"/>
      <c r="CX132" s="149"/>
      <c r="CY132" s="149"/>
      <c r="CZ132" s="125"/>
    </row>
    <row r="133" spans="1:104" s="123" customFormat="1" x14ac:dyDescent="0.35">
      <c r="A133" s="148"/>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c r="BJ133" s="149"/>
      <c r="BK133" s="149"/>
      <c r="BL133" s="149"/>
      <c r="BM133" s="149"/>
      <c r="BN133" s="149"/>
      <c r="BO133" s="149"/>
      <c r="BP133" s="149"/>
      <c r="BQ133" s="149"/>
      <c r="BR133" s="149"/>
      <c r="BS133" s="149"/>
      <c r="BT133" s="149"/>
      <c r="BU133" s="149"/>
      <c r="BV133" s="149"/>
      <c r="BW133" s="149"/>
      <c r="BX133" s="149"/>
      <c r="BY133" s="149"/>
      <c r="BZ133" s="149"/>
      <c r="CA133" s="149"/>
      <c r="CB133" s="149"/>
      <c r="CC133" s="149"/>
      <c r="CD133" s="149"/>
      <c r="CE133" s="149"/>
      <c r="CF133" s="149"/>
      <c r="CG133" s="149"/>
      <c r="CH133" s="149"/>
      <c r="CI133" s="149"/>
      <c r="CJ133" s="149"/>
      <c r="CK133" s="149"/>
      <c r="CL133" s="149"/>
      <c r="CM133" s="149"/>
      <c r="CN133" s="149"/>
      <c r="CO133" s="149"/>
      <c r="CP133" s="149"/>
      <c r="CQ133" s="149"/>
      <c r="CR133" s="149"/>
      <c r="CS133" s="149"/>
      <c r="CT133" s="149"/>
      <c r="CU133" s="149"/>
      <c r="CV133" s="149"/>
      <c r="CW133" s="149"/>
      <c r="CX133" s="149"/>
      <c r="CY133" s="149"/>
      <c r="CZ133" s="125"/>
    </row>
    <row r="134" spans="1:104" s="123" customFormat="1" x14ac:dyDescent="0.35">
      <c r="A134" s="148"/>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c r="BM134" s="149"/>
      <c r="BN134" s="149"/>
      <c r="BO134" s="149"/>
      <c r="BP134" s="149"/>
      <c r="BQ134" s="149"/>
      <c r="BR134" s="149"/>
      <c r="BS134" s="149"/>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c r="CU134" s="149"/>
      <c r="CV134" s="149"/>
      <c r="CW134" s="149"/>
      <c r="CX134" s="149"/>
      <c r="CY134" s="149"/>
      <c r="CZ134" s="125"/>
    </row>
    <row r="135" spans="1:104" s="123" customFormat="1" x14ac:dyDescent="0.35">
      <c r="A135" s="148"/>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c r="BM135" s="149"/>
      <c r="BN135" s="149"/>
      <c r="BO135" s="149"/>
      <c r="BP135" s="149"/>
      <c r="BQ135" s="149"/>
      <c r="BR135" s="149"/>
      <c r="BS135" s="149"/>
      <c r="BT135" s="149"/>
      <c r="BU135" s="149"/>
      <c r="BV135" s="149"/>
      <c r="BW135" s="149"/>
      <c r="BX135" s="149"/>
      <c r="BY135" s="149"/>
      <c r="BZ135" s="149"/>
      <c r="CA135" s="149"/>
      <c r="CB135" s="149"/>
      <c r="CC135" s="149"/>
      <c r="CD135" s="149"/>
      <c r="CE135" s="149"/>
      <c r="CF135" s="149"/>
      <c r="CG135" s="149"/>
      <c r="CH135" s="149"/>
      <c r="CI135" s="149"/>
      <c r="CJ135" s="149"/>
      <c r="CK135" s="149"/>
      <c r="CL135" s="149"/>
      <c r="CM135" s="149"/>
      <c r="CN135" s="149"/>
      <c r="CO135" s="149"/>
      <c r="CP135" s="149"/>
      <c r="CQ135" s="149"/>
      <c r="CR135" s="149"/>
      <c r="CS135" s="149"/>
      <c r="CT135" s="149"/>
      <c r="CU135" s="149"/>
      <c r="CV135" s="149"/>
      <c r="CW135" s="149"/>
      <c r="CX135" s="149"/>
      <c r="CY135" s="149"/>
      <c r="CZ135" s="125"/>
    </row>
    <row r="136" spans="1:104" s="123" customFormat="1" x14ac:dyDescent="0.35">
      <c r="A136" s="148"/>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c r="CS136" s="149"/>
      <c r="CT136" s="149"/>
      <c r="CU136" s="149"/>
      <c r="CV136" s="149"/>
      <c r="CW136" s="149"/>
      <c r="CX136" s="149"/>
      <c r="CY136" s="149"/>
      <c r="CZ136" s="125"/>
    </row>
    <row r="137" spans="1:104" s="123" customFormat="1" x14ac:dyDescent="0.35">
      <c r="A137" s="148"/>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49"/>
      <c r="CB137" s="149"/>
      <c r="CC137" s="149"/>
      <c r="CD137" s="149"/>
      <c r="CE137" s="149"/>
      <c r="CF137" s="149"/>
      <c r="CG137" s="149"/>
      <c r="CH137" s="149"/>
      <c r="CI137" s="149"/>
      <c r="CJ137" s="149"/>
      <c r="CK137" s="149"/>
      <c r="CL137" s="149"/>
      <c r="CM137" s="149"/>
      <c r="CN137" s="149"/>
      <c r="CO137" s="149"/>
      <c r="CP137" s="149"/>
      <c r="CQ137" s="149"/>
      <c r="CR137" s="149"/>
      <c r="CS137" s="149"/>
      <c r="CT137" s="149"/>
      <c r="CU137" s="149"/>
      <c r="CV137" s="149"/>
      <c r="CW137" s="149"/>
      <c r="CX137" s="149"/>
      <c r="CY137" s="149"/>
      <c r="CZ137" s="125"/>
    </row>
    <row r="138" spans="1:104" s="123" customFormat="1" x14ac:dyDescent="0.35">
      <c r="A138" s="148"/>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c r="CU138" s="149"/>
      <c r="CV138" s="149"/>
      <c r="CW138" s="149"/>
      <c r="CX138" s="149"/>
      <c r="CY138" s="149"/>
      <c r="CZ138" s="125"/>
    </row>
    <row r="139" spans="1:104" s="123" customFormat="1" x14ac:dyDescent="0.35">
      <c r="A139" s="148"/>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c r="CF139" s="149"/>
      <c r="CG139" s="149"/>
      <c r="CH139" s="149"/>
      <c r="CI139" s="149"/>
      <c r="CJ139" s="149"/>
      <c r="CK139" s="149"/>
      <c r="CL139" s="149"/>
      <c r="CM139" s="149"/>
      <c r="CN139" s="149"/>
      <c r="CO139" s="149"/>
      <c r="CP139" s="149"/>
      <c r="CQ139" s="149"/>
      <c r="CR139" s="149"/>
      <c r="CS139" s="149"/>
      <c r="CT139" s="149"/>
      <c r="CU139" s="149"/>
      <c r="CV139" s="149"/>
      <c r="CW139" s="149"/>
      <c r="CX139" s="149"/>
      <c r="CY139" s="149"/>
      <c r="CZ139" s="125"/>
    </row>
    <row r="140" spans="1:104" s="123" customFormat="1" x14ac:dyDescent="0.35">
      <c r="A140" s="148"/>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25"/>
    </row>
    <row r="141" spans="1:104" s="123" customFormat="1" x14ac:dyDescent="0.35">
      <c r="A141" s="148"/>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25"/>
    </row>
    <row r="142" spans="1:104" s="123" customFormat="1" x14ac:dyDescent="0.35">
      <c r="A142" s="148"/>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25"/>
    </row>
    <row r="143" spans="1:104" s="123" customFormat="1" x14ac:dyDescent="0.35">
      <c r="A143" s="148"/>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25"/>
    </row>
    <row r="144" spans="1:104" s="123" customFormat="1" x14ac:dyDescent="0.35">
      <c r="A144" s="148"/>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c r="CU144" s="149"/>
      <c r="CV144" s="149"/>
      <c r="CW144" s="149"/>
      <c r="CX144" s="149"/>
      <c r="CY144" s="149"/>
      <c r="CZ144" s="125"/>
    </row>
    <row r="145" spans="1:104" s="123" customFormat="1" x14ac:dyDescent="0.35">
      <c r="A145" s="148"/>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25"/>
    </row>
    <row r="146" spans="1:104" s="123" customFormat="1" x14ac:dyDescent="0.35">
      <c r="A146" s="148"/>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c r="BI146" s="149"/>
      <c r="BJ146" s="149"/>
      <c r="BK146" s="149"/>
      <c r="BL146" s="149"/>
      <c r="BM146" s="149"/>
      <c r="BN146" s="149"/>
      <c r="BO146" s="149"/>
      <c r="BP146" s="149"/>
      <c r="BQ146" s="149"/>
      <c r="BR146" s="149"/>
      <c r="BS146" s="149"/>
      <c r="BT146" s="149"/>
      <c r="BU146" s="149"/>
      <c r="BV146" s="149"/>
      <c r="BW146" s="149"/>
      <c r="BX146" s="149"/>
      <c r="BY146" s="149"/>
      <c r="BZ146" s="149"/>
      <c r="CA146" s="149"/>
      <c r="CB146" s="149"/>
      <c r="CC146" s="149"/>
      <c r="CD146" s="149"/>
      <c r="CE146" s="149"/>
      <c r="CF146" s="149"/>
      <c r="CG146" s="149"/>
      <c r="CH146" s="149"/>
      <c r="CI146" s="149"/>
      <c r="CJ146" s="149"/>
      <c r="CK146" s="149"/>
      <c r="CL146" s="149"/>
      <c r="CM146" s="149"/>
      <c r="CN146" s="149"/>
      <c r="CO146" s="149"/>
      <c r="CP146" s="149"/>
      <c r="CQ146" s="149"/>
      <c r="CR146" s="149"/>
      <c r="CS146" s="149"/>
      <c r="CT146" s="149"/>
      <c r="CU146" s="149"/>
      <c r="CV146" s="149"/>
      <c r="CW146" s="149"/>
      <c r="CX146" s="149"/>
      <c r="CY146" s="149"/>
      <c r="CZ146" s="125"/>
    </row>
    <row r="147" spans="1:104" s="123" customFormat="1" x14ac:dyDescent="0.35">
      <c r="A147" s="148"/>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c r="CU147" s="149"/>
      <c r="CV147" s="149"/>
      <c r="CW147" s="149"/>
      <c r="CX147" s="149"/>
      <c r="CY147" s="149"/>
      <c r="CZ147" s="125"/>
    </row>
    <row r="148" spans="1:104" s="123" customFormat="1" x14ac:dyDescent="0.35">
      <c r="A148" s="148"/>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25"/>
    </row>
    <row r="149" spans="1:104" s="123" customFormat="1" x14ac:dyDescent="0.35">
      <c r="A149" s="148"/>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25"/>
    </row>
    <row r="150" spans="1:104" s="123" customFormat="1" x14ac:dyDescent="0.35">
      <c r="A150" s="148"/>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25"/>
    </row>
    <row r="151" spans="1:104" s="123" customFormat="1" x14ac:dyDescent="0.35">
      <c r="A151" s="148"/>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c r="CU151" s="149"/>
      <c r="CV151" s="149"/>
      <c r="CW151" s="149"/>
      <c r="CX151" s="149"/>
      <c r="CY151" s="149"/>
      <c r="CZ151" s="125"/>
    </row>
    <row r="152" spans="1:104" s="123" customFormat="1" x14ac:dyDescent="0.35">
      <c r="A152" s="148"/>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49"/>
      <c r="CE152" s="149"/>
      <c r="CF152" s="149"/>
      <c r="CG152" s="149"/>
      <c r="CH152" s="149"/>
      <c r="CI152" s="149"/>
      <c r="CJ152" s="149"/>
      <c r="CK152" s="149"/>
      <c r="CL152" s="149"/>
      <c r="CM152" s="149"/>
      <c r="CN152" s="149"/>
      <c r="CO152" s="149"/>
      <c r="CP152" s="149"/>
      <c r="CQ152" s="149"/>
      <c r="CR152" s="149"/>
      <c r="CS152" s="149"/>
      <c r="CT152" s="149"/>
      <c r="CU152" s="149"/>
      <c r="CV152" s="149"/>
      <c r="CW152" s="149"/>
      <c r="CX152" s="149"/>
      <c r="CY152" s="149"/>
      <c r="CZ152" s="125"/>
    </row>
    <row r="153" spans="1:104" s="123" customFormat="1" x14ac:dyDescent="0.35">
      <c r="A153" s="148"/>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25"/>
    </row>
    <row r="154" spans="1:104" s="123" customFormat="1" x14ac:dyDescent="0.35">
      <c r="A154" s="148"/>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49"/>
      <c r="CO154" s="149"/>
      <c r="CP154" s="149"/>
      <c r="CQ154" s="149"/>
      <c r="CR154" s="149"/>
      <c r="CS154" s="149"/>
      <c r="CT154" s="149"/>
      <c r="CU154" s="149"/>
      <c r="CV154" s="149"/>
      <c r="CW154" s="149"/>
      <c r="CX154" s="149"/>
      <c r="CY154" s="149"/>
      <c r="CZ154" s="125"/>
    </row>
    <row r="155" spans="1:104" s="123" customFormat="1" x14ac:dyDescent="0.35">
      <c r="A155" s="148"/>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25"/>
    </row>
    <row r="156" spans="1:104" s="123" customFormat="1" x14ac:dyDescent="0.35">
      <c r="A156" s="148"/>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25"/>
    </row>
    <row r="157" spans="1:104" s="123" customFormat="1" x14ac:dyDescent="0.35">
      <c r="A157" s="148"/>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c r="BM157" s="149"/>
      <c r="BN157" s="149"/>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49"/>
      <c r="CO157" s="149"/>
      <c r="CP157" s="149"/>
      <c r="CQ157" s="149"/>
      <c r="CR157" s="149"/>
      <c r="CS157" s="149"/>
      <c r="CT157" s="149"/>
      <c r="CU157" s="149"/>
      <c r="CV157" s="149"/>
      <c r="CW157" s="149"/>
      <c r="CX157" s="149"/>
      <c r="CY157" s="149"/>
      <c r="CZ157" s="125"/>
    </row>
    <row r="158" spans="1:104" s="123" customFormat="1" x14ac:dyDescent="0.35">
      <c r="A158" s="148"/>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c r="BM158" s="149"/>
      <c r="BN158" s="149"/>
      <c r="BO158" s="149"/>
      <c r="BP158" s="149"/>
      <c r="BQ158" s="149"/>
      <c r="BR158" s="149"/>
      <c r="BS158" s="149"/>
      <c r="BT158" s="149"/>
      <c r="BU158" s="149"/>
      <c r="BV158" s="149"/>
      <c r="BW158" s="149"/>
      <c r="BX158" s="149"/>
      <c r="BY158" s="149"/>
      <c r="BZ158" s="149"/>
      <c r="CA158" s="149"/>
      <c r="CB158" s="149"/>
      <c r="CC158" s="149"/>
      <c r="CD158" s="149"/>
      <c r="CE158" s="149"/>
      <c r="CF158" s="149"/>
      <c r="CG158" s="149"/>
      <c r="CH158" s="149"/>
      <c r="CI158" s="149"/>
      <c r="CJ158" s="149"/>
      <c r="CK158" s="149"/>
      <c r="CL158" s="149"/>
      <c r="CM158" s="149"/>
      <c r="CN158" s="149"/>
      <c r="CO158" s="149"/>
      <c r="CP158" s="149"/>
      <c r="CQ158" s="149"/>
      <c r="CR158" s="149"/>
      <c r="CS158" s="149"/>
      <c r="CT158" s="149"/>
      <c r="CU158" s="149"/>
      <c r="CV158" s="149"/>
      <c r="CW158" s="149"/>
      <c r="CX158" s="149"/>
      <c r="CY158" s="149"/>
      <c r="CZ158" s="125"/>
    </row>
    <row r="159" spans="1:104" s="123" customFormat="1" x14ac:dyDescent="0.35">
      <c r="A159" s="148"/>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c r="BI159" s="149"/>
      <c r="BJ159" s="149"/>
      <c r="BK159" s="149"/>
      <c r="BL159" s="149"/>
      <c r="BM159" s="149"/>
      <c r="BN159" s="149"/>
      <c r="BO159" s="149"/>
      <c r="BP159" s="149"/>
      <c r="BQ159" s="149"/>
      <c r="BR159" s="149"/>
      <c r="BS159" s="149"/>
      <c r="BT159" s="149"/>
      <c r="BU159" s="149"/>
      <c r="BV159" s="149"/>
      <c r="BW159" s="149"/>
      <c r="BX159" s="149"/>
      <c r="BY159" s="149"/>
      <c r="BZ159" s="149"/>
      <c r="CA159" s="149"/>
      <c r="CB159" s="149"/>
      <c r="CC159" s="149"/>
      <c r="CD159" s="149"/>
      <c r="CE159" s="149"/>
      <c r="CF159" s="149"/>
      <c r="CG159" s="149"/>
      <c r="CH159" s="149"/>
      <c r="CI159" s="149"/>
      <c r="CJ159" s="149"/>
      <c r="CK159" s="149"/>
      <c r="CL159" s="149"/>
      <c r="CM159" s="149"/>
      <c r="CN159" s="149"/>
      <c r="CO159" s="149"/>
      <c r="CP159" s="149"/>
      <c r="CQ159" s="149"/>
      <c r="CR159" s="149"/>
      <c r="CS159" s="149"/>
      <c r="CT159" s="149"/>
      <c r="CU159" s="149"/>
      <c r="CV159" s="149"/>
      <c r="CW159" s="149"/>
      <c r="CX159" s="149"/>
      <c r="CY159" s="149"/>
      <c r="CZ159" s="125"/>
    </row>
    <row r="160" spans="1:104" s="123" customFormat="1" x14ac:dyDescent="0.35">
      <c r="A160" s="148"/>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25"/>
    </row>
    <row r="161" spans="1:104" s="123" customFormat="1" x14ac:dyDescent="0.35">
      <c r="A161" s="148"/>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25"/>
    </row>
    <row r="162" spans="1:104" s="123" customFormat="1" x14ac:dyDescent="0.35">
      <c r="A162" s="148"/>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25"/>
    </row>
    <row r="163" spans="1:104" s="123" customFormat="1" x14ac:dyDescent="0.35">
      <c r="A163" s="148"/>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25"/>
    </row>
    <row r="164" spans="1:104" s="123" customFormat="1" x14ac:dyDescent="0.35">
      <c r="A164" s="126"/>
      <c r="CY164" s="149"/>
      <c r="CZ164" s="125"/>
    </row>
    <row r="165" spans="1:104" x14ac:dyDescent="0.35">
      <c r="CY165" s="123"/>
    </row>
  </sheetData>
  <sheetProtection algorithmName="SHA-512" hashValue="ewBg1+B0Qn+iNn/vumYjnYXN/ILDDLXyvO8m2EgBPjv7VqewUn5Z6tG/0R0of3gMIg6zGTSVyYhQpoG0oZjzZg==" saltValue="XhdiAoqGTbodS2CP7xR2tg==" spinCount="100000" sheet="1" objects="1" scenarios="1"/>
  <protectedRanges>
    <protectedRange sqref="C44:N44" name="Range11_1"/>
    <protectedRange sqref="G13:N13" name="Range5_1"/>
    <protectedRange sqref="B8" name="Range1"/>
    <protectedRange sqref="C10" name="Range2"/>
    <protectedRange sqref="C11:CX11" name="Range3"/>
    <protectedRange sqref="C14:CX14 O13:CX13" name="Range5"/>
    <protectedRange sqref="C21:CY21" name="Range8"/>
    <protectedRange sqref="B28 C28:CY30 C32:CY32 D33:CY33" name="Range9"/>
    <protectedRange sqref="C34:CY34" name="Range10"/>
    <protectedRange sqref="O44:CY44 C60:CY60" name="Range11"/>
    <protectedRange sqref="C13:F13" name="Range5_3"/>
    <protectedRange sqref="B12" name="Range4"/>
    <protectedRange sqref="B5" name="Range1_1"/>
  </protectedRanges>
  <mergeCells count="15">
    <mergeCell ref="M65:X65"/>
    <mergeCell ref="Y65:AJ65"/>
    <mergeCell ref="A72:CZ72"/>
    <mergeCell ref="CS65:DB65"/>
    <mergeCell ref="E1:K1"/>
    <mergeCell ref="BC1:BI1"/>
    <mergeCell ref="E2:K2"/>
    <mergeCell ref="BU65:CF65"/>
    <mergeCell ref="CG65:CR65"/>
    <mergeCell ref="BC2:BI2"/>
    <mergeCell ref="C8:L8"/>
    <mergeCell ref="AK65:AV65"/>
    <mergeCell ref="AW65:BH65"/>
    <mergeCell ref="BI65:BT65"/>
    <mergeCell ref="A1:A2"/>
  </mergeCells>
  <conditionalFormatting sqref="B2:C2">
    <cfRule type="expression" dxfId="10" priority="1" stopIfTrue="1">
      <formula>($A$1=1)</formula>
    </cfRule>
  </conditionalFormatting>
  <dataValidations count="7">
    <dataValidation type="date" allowBlank="1" showErrorMessage="1" errorTitle="Reporting Period" error="Los Periodos de Reporte para los Proyectos Forestales tienen una duración de 12 meses, con la excepción del primer Periodo de Reporte, el cual puede ser de hasta 12 meses desde la Fecha de Inicio del Proyecto. " promptTitle="Reporting Period" prompt="The first reporting period in an initial crediting period may consist of 6 to 12 months; all subsequent reporting periods must consist of 12 consecutive months." sqref="C10" xr:uid="{8FA4B66F-C15B-404B-8719-EB31CE850F50}">
      <formula1>DATE(YEAR(B8),MONTH(B8),DAY(B8))</formula1>
      <formula2>DATE(YEAR(B8),MONTH(B8)+12,DAY(B8))</formula2>
    </dataValidation>
    <dataValidation allowBlank="1" showErrorMessage="1" promptTitle="Notas" prompt="Ingresar el final del primer periodo de reporte, el cual puede ser entre 6 y 12 meses a partir de la fecha de inicio del proyecto. Después se calcula automáticamente sumando 12 meses para cada periodo de reporte. (mm/dd/aa)" sqref="A10" xr:uid="{2A8879DB-2C74-4250-84B9-2D6EFBBFD709}"/>
    <dataValidation allowBlank="1" showErrorMessage="1" promptTitle="Notas" prompt="Ingresar la fecha de entrega del reporte de monitoreo y la hoja de calculo. (mm/dd/aa)" sqref="A11" xr:uid="{A2A536BA-6699-4D39-BB3A-776A647430D7}"/>
    <dataValidation allowBlank="1" showErrorMessage="1" promptTitle="Notas" prompt="Fecha de Inicio del proyecto. Es la fecha cuando comienzan las actividades del proyecto, la cual no podrá ser mas de seis meses antes de la fecha  cuando se somete  el proyecto. (mm/dd/aa)" sqref="A8 A5" xr:uid="{B743C760-437E-4E4A-B950-AB137CDEC7B8}"/>
    <dataValidation allowBlank="1" showErrorMessage="1" sqref="A9" xr:uid="{354B1EF0-FD3A-4F07-9ED1-9853BEAAD2B4}"/>
    <dataValidation type="list" allowBlank="1" showInputMessage="1" showErrorMessage="1" sqref="C32" xr:uid="{0743A6E9-6FD0-479F-8E40-B7DE7B67A640}">
      <formula1>"184,195"</formula1>
    </dataValidation>
    <dataValidation type="list" allowBlank="1" showInputMessage="1" showErrorMessage="1" sqref="C34" xr:uid="{294FE94B-8A17-4E99-A98F-A2F75EFEAC60}">
      <formula1>"0,0.24,0.3,0.1,0.2,0.3,0.4,0.5"</formula1>
    </dataValidation>
  </dataValidations>
  <pageMargins left="0.75" right="0.75" top="1" bottom="1" header="0.5" footer="0.5"/>
  <pageSetup scale="27"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1D0AA-C1E2-4C8B-8C64-76210C6C357B}">
  <dimension ref="A1:B17"/>
  <sheetViews>
    <sheetView workbookViewId="0">
      <selection activeCell="E11" sqref="E11"/>
    </sheetView>
  </sheetViews>
  <sheetFormatPr defaultRowHeight="14.5" x14ac:dyDescent="0.35"/>
  <cols>
    <col min="1" max="1" width="16.81640625" bestFit="1" customWidth="1"/>
  </cols>
  <sheetData>
    <row r="1" spans="1:2" x14ac:dyDescent="0.35">
      <c r="A1" t="s">
        <v>151</v>
      </c>
      <c r="B1" t="s">
        <v>40</v>
      </c>
    </row>
    <row r="2" spans="1:2" x14ac:dyDescent="0.35">
      <c r="A2">
        <v>1</v>
      </c>
      <c r="B2" s="389">
        <v>0.05</v>
      </c>
    </row>
    <row r="3" spans="1:2" x14ac:dyDescent="0.35">
      <c r="A3">
        <v>2</v>
      </c>
      <c r="B3" s="389">
        <v>7.0000000000000007E-2</v>
      </c>
    </row>
    <row r="4" spans="1:2" x14ac:dyDescent="0.35">
      <c r="A4">
        <v>3</v>
      </c>
      <c r="B4" s="389">
        <v>0.08</v>
      </c>
    </row>
    <row r="5" spans="1:2" x14ac:dyDescent="0.35">
      <c r="A5">
        <v>4</v>
      </c>
      <c r="B5" s="389">
        <v>0.09</v>
      </c>
    </row>
    <row r="6" spans="1:2" x14ac:dyDescent="0.35">
      <c r="A6">
        <v>5</v>
      </c>
      <c r="B6" s="389">
        <v>0.1</v>
      </c>
    </row>
    <row r="7" spans="1:2" x14ac:dyDescent="0.35">
      <c r="A7">
        <v>6</v>
      </c>
      <c r="B7" s="389">
        <v>0.11</v>
      </c>
    </row>
    <row r="8" spans="1:2" x14ac:dyDescent="0.35">
      <c r="A8">
        <v>7</v>
      </c>
      <c r="B8" s="389">
        <v>0.12</v>
      </c>
    </row>
    <row r="9" spans="1:2" x14ac:dyDescent="0.35">
      <c r="A9">
        <v>8</v>
      </c>
      <c r="B9" s="389">
        <v>0.13</v>
      </c>
    </row>
    <row r="10" spans="1:2" x14ac:dyDescent="0.35">
      <c r="A10">
        <v>9</v>
      </c>
      <c r="B10" s="389">
        <v>0.14000000000000001</v>
      </c>
    </row>
    <row r="11" spans="1:2" x14ac:dyDescent="0.35">
      <c r="A11">
        <v>10</v>
      </c>
      <c r="B11" s="389">
        <v>0.15</v>
      </c>
    </row>
    <row r="12" spans="1:2" x14ac:dyDescent="0.35">
      <c r="A12">
        <v>11</v>
      </c>
      <c r="B12" s="389">
        <v>0.16</v>
      </c>
    </row>
    <row r="13" spans="1:2" x14ac:dyDescent="0.35">
      <c r="A13">
        <v>12</v>
      </c>
      <c r="B13" s="389">
        <v>0.17</v>
      </c>
    </row>
    <row r="14" spans="1:2" x14ac:dyDescent="0.35">
      <c r="A14">
        <v>13</v>
      </c>
      <c r="B14" s="389">
        <v>0.18</v>
      </c>
    </row>
    <row r="15" spans="1:2" x14ac:dyDescent="0.35">
      <c r="A15">
        <v>14</v>
      </c>
      <c r="B15" s="389">
        <v>0.19</v>
      </c>
    </row>
    <row r="16" spans="1:2" x14ac:dyDescent="0.35">
      <c r="A16">
        <f>15</f>
        <v>15</v>
      </c>
      <c r="B16" s="389">
        <v>0.2</v>
      </c>
    </row>
    <row r="17" spans="1:2" x14ac:dyDescent="0.35">
      <c r="A17" t="s">
        <v>152</v>
      </c>
      <c r="B17" s="389">
        <v>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CE28-0392-40CF-9BDF-A3772299DFCB}">
  <dimension ref="A1:CX122"/>
  <sheetViews>
    <sheetView zoomScale="90" zoomScaleNormal="120" workbookViewId="0">
      <selection activeCell="C28" sqref="C28"/>
    </sheetView>
  </sheetViews>
  <sheetFormatPr defaultRowHeight="14.5" x14ac:dyDescent="0.35"/>
  <cols>
    <col min="1" max="1" width="16.1796875" bestFit="1" customWidth="1"/>
    <col min="6" max="6" width="8.7265625" bestFit="1" customWidth="1"/>
  </cols>
  <sheetData>
    <row r="1" spans="2:13" x14ac:dyDescent="0.35">
      <c r="B1" t="s">
        <v>153</v>
      </c>
      <c r="G1" s="265"/>
    </row>
    <row r="2" spans="2:13" x14ac:dyDescent="0.35">
      <c r="B2">
        <v>0.01</v>
      </c>
      <c r="G2" s="265"/>
      <c r="M2" s="265"/>
    </row>
    <row r="3" spans="2:13" hidden="1" x14ac:dyDescent="0.35"/>
    <row r="4" spans="2:13" hidden="1" x14ac:dyDescent="0.35"/>
    <row r="5" spans="2:13" hidden="1" x14ac:dyDescent="0.35"/>
    <row r="6" spans="2:13" hidden="1" x14ac:dyDescent="0.35"/>
    <row r="7" spans="2:13" hidden="1" x14ac:dyDescent="0.35"/>
    <row r="8" spans="2:13" hidden="1" x14ac:dyDescent="0.35"/>
    <row r="9" spans="2:13" hidden="1" x14ac:dyDescent="0.35"/>
    <row r="10" spans="2:13" hidden="1" x14ac:dyDescent="0.35"/>
    <row r="11" spans="2:13" hidden="1" x14ac:dyDescent="0.35"/>
    <row r="12" spans="2:13" hidden="1" x14ac:dyDescent="0.35"/>
    <row r="13" spans="2:13" hidden="1" x14ac:dyDescent="0.35"/>
    <row r="14" spans="2:13" hidden="1" x14ac:dyDescent="0.35"/>
    <row r="15" spans="2:13" hidden="1" x14ac:dyDescent="0.35"/>
    <row r="16" spans="2:13" hidden="1" x14ac:dyDescent="0.35"/>
    <row r="17" spans="1:101" hidden="1" x14ac:dyDescent="0.35"/>
    <row r="18" spans="1:101" ht="58" x14ac:dyDescent="0.35">
      <c r="A18" s="306" t="s">
        <v>105</v>
      </c>
      <c r="B18">
        <f>'Hoja De Calculo'!C44</f>
        <v>0</v>
      </c>
      <c r="C18">
        <f>'Hoja De Calculo'!D44</f>
        <v>0</v>
      </c>
      <c r="D18">
        <f>'Hoja De Calculo'!E44</f>
        <v>0</v>
      </c>
      <c r="E18">
        <f>'Hoja De Calculo'!F44</f>
        <v>0</v>
      </c>
      <c r="F18">
        <f>'Hoja De Calculo'!G44</f>
        <v>0</v>
      </c>
      <c r="G18">
        <f>'Hoja De Calculo'!H44</f>
        <v>0</v>
      </c>
      <c r="H18">
        <f>'Hoja De Calculo'!I44</f>
        <v>0</v>
      </c>
      <c r="I18">
        <f>'Hoja De Calculo'!J44</f>
        <v>0</v>
      </c>
      <c r="J18">
        <f>'Hoja De Calculo'!K44</f>
        <v>0</v>
      </c>
      <c r="K18">
        <f>'Hoja De Calculo'!L44</f>
        <v>0</v>
      </c>
      <c r="L18">
        <f>'Hoja De Calculo'!M44</f>
        <v>0</v>
      </c>
      <c r="M18">
        <f>'Hoja De Calculo'!N44</f>
        <v>0</v>
      </c>
      <c r="N18">
        <f>'Hoja De Calculo'!O44</f>
        <v>0</v>
      </c>
      <c r="O18">
        <f>'Hoja De Calculo'!P44</f>
        <v>0</v>
      </c>
      <c r="P18">
        <f>'Hoja De Calculo'!Q44</f>
        <v>0</v>
      </c>
      <c r="Q18">
        <f>'Hoja De Calculo'!R44</f>
        <v>0</v>
      </c>
      <c r="R18">
        <f>'Hoja De Calculo'!S44</f>
        <v>0</v>
      </c>
      <c r="S18">
        <f>'Hoja De Calculo'!T44</f>
        <v>0</v>
      </c>
      <c r="T18">
        <f>'Hoja De Calculo'!U44</f>
        <v>0</v>
      </c>
      <c r="U18">
        <f>'Hoja De Calculo'!V44</f>
        <v>0</v>
      </c>
      <c r="V18">
        <f>'Hoja De Calculo'!W44</f>
        <v>0</v>
      </c>
      <c r="W18">
        <f>'Hoja De Calculo'!X44</f>
        <v>0</v>
      </c>
      <c r="X18">
        <f>'Hoja De Calculo'!Y44</f>
        <v>0</v>
      </c>
      <c r="Y18">
        <f>'Hoja De Calculo'!Z44</f>
        <v>0</v>
      </c>
      <c r="Z18">
        <f>'Hoja De Calculo'!AA44</f>
        <v>0</v>
      </c>
      <c r="AA18">
        <f>'Hoja De Calculo'!AB44</f>
        <v>0</v>
      </c>
      <c r="AB18">
        <f>'Hoja De Calculo'!AC44</f>
        <v>0</v>
      </c>
      <c r="AC18">
        <f>'Hoja De Calculo'!AD44</f>
        <v>0</v>
      </c>
      <c r="AD18">
        <f>'Hoja De Calculo'!AE44</f>
        <v>0</v>
      </c>
      <c r="AE18">
        <f>'Hoja De Calculo'!AF44</f>
        <v>0</v>
      </c>
      <c r="AF18">
        <f>'Hoja De Calculo'!AG44</f>
        <v>0</v>
      </c>
      <c r="AG18">
        <f>'Hoja De Calculo'!AH44</f>
        <v>0</v>
      </c>
      <c r="AH18">
        <f>'Hoja De Calculo'!AI44</f>
        <v>0</v>
      </c>
      <c r="AI18">
        <f>'Hoja De Calculo'!AJ44</f>
        <v>0</v>
      </c>
      <c r="AJ18">
        <f>'Hoja De Calculo'!AK44</f>
        <v>0</v>
      </c>
      <c r="AK18">
        <f>'Hoja De Calculo'!AL44</f>
        <v>0</v>
      </c>
      <c r="AL18">
        <f>'Hoja De Calculo'!AM44</f>
        <v>0</v>
      </c>
      <c r="AM18">
        <f>'Hoja De Calculo'!AN44</f>
        <v>0</v>
      </c>
      <c r="AN18">
        <f>'Hoja De Calculo'!AO44</f>
        <v>0</v>
      </c>
      <c r="AO18">
        <f>'Hoja De Calculo'!AP44</f>
        <v>0</v>
      </c>
      <c r="AP18">
        <f>'Hoja De Calculo'!AQ44</f>
        <v>0</v>
      </c>
      <c r="AQ18">
        <f>'Hoja De Calculo'!AR44</f>
        <v>0</v>
      </c>
      <c r="AR18">
        <f>'Hoja De Calculo'!AS44</f>
        <v>0</v>
      </c>
      <c r="AS18">
        <f>'Hoja De Calculo'!AT44</f>
        <v>0</v>
      </c>
      <c r="AT18">
        <f>'Hoja De Calculo'!AU44</f>
        <v>0</v>
      </c>
      <c r="AU18">
        <f>'Hoja De Calculo'!AV44</f>
        <v>0</v>
      </c>
      <c r="AV18">
        <f>'Hoja De Calculo'!AW44</f>
        <v>0</v>
      </c>
      <c r="AW18">
        <f>'Hoja De Calculo'!AX44</f>
        <v>0</v>
      </c>
      <c r="AX18">
        <f>'Hoja De Calculo'!AY44</f>
        <v>0</v>
      </c>
      <c r="AY18">
        <f>'Hoja De Calculo'!AZ44</f>
        <v>0</v>
      </c>
      <c r="AZ18">
        <f>'Hoja De Calculo'!BA44</f>
        <v>0</v>
      </c>
      <c r="BA18">
        <f>'Hoja De Calculo'!BB44</f>
        <v>0</v>
      </c>
      <c r="BB18">
        <f>'Hoja De Calculo'!BC44</f>
        <v>0</v>
      </c>
      <c r="BC18">
        <f>'Hoja De Calculo'!BD44</f>
        <v>0</v>
      </c>
      <c r="BD18">
        <f>'Hoja De Calculo'!BE44</f>
        <v>0</v>
      </c>
      <c r="BE18">
        <f>'Hoja De Calculo'!BF44</f>
        <v>0</v>
      </c>
      <c r="BF18">
        <f>'Hoja De Calculo'!BG44</f>
        <v>0</v>
      </c>
      <c r="BG18">
        <f>'Hoja De Calculo'!BH44</f>
        <v>0</v>
      </c>
      <c r="BH18">
        <f>'Hoja De Calculo'!BI44</f>
        <v>0</v>
      </c>
      <c r="BI18">
        <f>'Hoja De Calculo'!BJ44</f>
        <v>0</v>
      </c>
      <c r="BJ18">
        <f>'Hoja De Calculo'!BK44</f>
        <v>0</v>
      </c>
      <c r="BK18">
        <f>'Hoja De Calculo'!BL44</f>
        <v>0</v>
      </c>
      <c r="BL18">
        <f>'Hoja De Calculo'!BM44</f>
        <v>0</v>
      </c>
      <c r="BM18">
        <f>'Hoja De Calculo'!BN44</f>
        <v>0</v>
      </c>
      <c r="BN18">
        <f>'Hoja De Calculo'!BO44</f>
        <v>0</v>
      </c>
      <c r="BO18">
        <f>'Hoja De Calculo'!BP44</f>
        <v>0</v>
      </c>
      <c r="BP18">
        <f>'Hoja De Calculo'!BQ44</f>
        <v>0</v>
      </c>
      <c r="BQ18">
        <f>'Hoja De Calculo'!BR44</f>
        <v>0</v>
      </c>
      <c r="BR18">
        <f>'Hoja De Calculo'!BS44</f>
        <v>0</v>
      </c>
      <c r="BS18">
        <f>'Hoja De Calculo'!BT44</f>
        <v>0</v>
      </c>
      <c r="BT18">
        <f>'Hoja De Calculo'!BU44</f>
        <v>0</v>
      </c>
      <c r="BU18">
        <f>'Hoja De Calculo'!BV44</f>
        <v>0</v>
      </c>
      <c r="BV18">
        <f>'Hoja De Calculo'!BW44</f>
        <v>0</v>
      </c>
      <c r="BW18">
        <f>'Hoja De Calculo'!BX44</f>
        <v>0</v>
      </c>
      <c r="BX18">
        <f>'Hoja De Calculo'!BY44</f>
        <v>0</v>
      </c>
      <c r="BY18">
        <f>'Hoja De Calculo'!BZ44</f>
        <v>0</v>
      </c>
      <c r="BZ18">
        <f>'Hoja De Calculo'!CA44</f>
        <v>0</v>
      </c>
      <c r="CA18">
        <f>'Hoja De Calculo'!CB44</f>
        <v>0</v>
      </c>
      <c r="CB18">
        <f>'Hoja De Calculo'!CC44</f>
        <v>0</v>
      </c>
      <c r="CC18">
        <f>'Hoja De Calculo'!CD44</f>
        <v>0</v>
      </c>
      <c r="CD18">
        <f>'Hoja De Calculo'!CE44</f>
        <v>0</v>
      </c>
      <c r="CE18">
        <f>'Hoja De Calculo'!CF44</f>
        <v>0</v>
      </c>
      <c r="CF18">
        <f>'Hoja De Calculo'!CG44</f>
        <v>0</v>
      </c>
      <c r="CG18">
        <f>'Hoja De Calculo'!CH44</f>
        <v>0</v>
      </c>
      <c r="CH18">
        <f>'Hoja De Calculo'!CI44</f>
        <v>0</v>
      </c>
      <c r="CI18">
        <f>'Hoja De Calculo'!CJ44</f>
        <v>0</v>
      </c>
      <c r="CJ18">
        <f>'Hoja De Calculo'!CK44</f>
        <v>0</v>
      </c>
      <c r="CK18">
        <f>'Hoja De Calculo'!CL44</f>
        <v>0</v>
      </c>
      <c r="CL18">
        <f>'Hoja De Calculo'!CM44</f>
        <v>0</v>
      </c>
      <c r="CM18">
        <f>'Hoja De Calculo'!CN44</f>
        <v>0</v>
      </c>
      <c r="CN18">
        <f>'Hoja De Calculo'!CO44</f>
        <v>0</v>
      </c>
      <c r="CO18">
        <f>'Hoja De Calculo'!CP44</f>
        <v>0</v>
      </c>
      <c r="CP18">
        <f>'Hoja De Calculo'!CQ44</f>
        <v>0</v>
      </c>
      <c r="CQ18">
        <f>'Hoja De Calculo'!CR44</f>
        <v>0</v>
      </c>
      <c r="CR18">
        <f>'Hoja De Calculo'!CS44</f>
        <v>0</v>
      </c>
      <c r="CS18">
        <f>'Hoja De Calculo'!CT44</f>
        <v>0</v>
      </c>
      <c r="CT18">
        <f>'Hoja De Calculo'!CU44</f>
        <v>0</v>
      </c>
      <c r="CU18">
        <f>'Hoja De Calculo'!CV44</f>
        <v>0</v>
      </c>
      <c r="CV18">
        <f>'Hoja De Calculo'!CW44</f>
        <v>0</v>
      </c>
      <c r="CW18">
        <f>'Hoja De Calculo'!CX44</f>
        <v>0</v>
      </c>
    </row>
    <row r="19" spans="1:101" ht="43.5" x14ac:dyDescent="0.35">
      <c r="A19" s="306" t="s">
        <v>108</v>
      </c>
      <c r="B19">
        <f>'Hoja De Calculo'!C45</f>
        <v>0</v>
      </c>
      <c r="C19">
        <f>'Hoja De Calculo'!D45</f>
        <v>0</v>
      </c>
      <c r="D19">
        <f>'Hoja De Calculo'!E45</f>
        <v>0</v>
      </c>
      <c r="E19">
        <f>'Hoja De Calculo'!F45</f>
        <v>0</v>
      </c>
      <c r="F19">
        <f>'Hoja De Calculo'!G45</f>
        <v>0</v>
      </c>
      <c r="G19">
        <f>'Hoja De Calculo'!H45</f>
        <v>0</v>
      </c>
      <c r="H19">
        <f>'Hoja De Calculo'!I45</f>
        <v>0</v>
      </c>
      <c r="I19">
        <f>'Hoja De Calculo'!J45</f>
        <v>0</v>
      </c>
      <c r="J19">
        <f>'Hoja De Calculo'!K45</f>
        <v>0</v>
      </c>
      <c r="K19">
        <f>'Hoja De Calculo'!L45</f>
        <v>0</v>
      </c>
      <c r="L19">
        <f>'Hoja De Calculo'!M45</f>
        <v>0</v>
      </c>
      <c r="M19">
        <f>'Hoja De Calculo'!N45</f>
        <v>0</v>
      </c>
      <c r="N19">
        <f>'Hoja De Calculo'!O45</f>
        <v>0</v>
      </c>
      <c r="O19">
        <f>'Hoja De Calculo'!P45</f>
        <v>0</v>
      </c>
      <c r="P19">
        <f>'Hoja De Calculo'!Q45</f>
        <v>0</v>
      </c>
      <c r="Q19">
        <f>'Hoja De Calculo'!R45</f>
        <v>0</v>
      </c>
      <c r="R19">
        <f>'Hoja De Calculo'!S45</f>
        <v>0</v>
      </c>
      <c r="S19">
        <f>'Hoja De Calculo'!T45</f>
        <v>0</v>
      </c>
      <c r="T19">
        <f>'Hoja De Calculo'!U45</f>
        <v>0</v>
      </c>
      <c r="U19">
        <f>'Hoja De Calculo'!V45</f>
        <v>0</v>
      </c>
      <c r="V19">
        <f>'Hoja De Calculo'!W45</f>
        <v>0</v>
      </c>
      <c r="W19">
        <f>'Hoja De Calculo'!X45</f>
        <v>0</v>
      </c>
      <c r="X19">
        <f>'Hoja De Calculo'!Y45</f>
        <v>0</v>
      </c>
      <c r="Y19">
        <f>'Hoja De Calculo'!Z45</f>
        <v>0</v>
      </c>
      <c r="Z19">
        <f>'Hoja De Calculo'!AA45</f>
        <v>0</v>
      </c>
      <c r="AA19">
        <f>'Hoja De Calculo'!AB45</f>
        <v>0</v>
      </c>
      <c r="AB19">
        <f>'Hoja De Calculo'!AC45</f>
        <v>0</v>
      </c>
      <c r="AC19">
        <f>'Hoja De Calculo'!AD45</f>
        <v>0</v>
      </c>
      <c r="AD19">
        <f>'Hoja De Calculo'!AE45</f>
        <v>0</v>
      </c>
      <c r="AE19">
        <f>'Hoja De Calculo'!AF45</f>
        <v>0</v>
      </c>
      <c r="AF19">
        <f>'Hoja De Calculo'!AG45</f>
        <v>0</v>
      </c>
      <c r="AG19">
        <f>'Hoja De Calculo'!AH45</f>
        <v>0</v>
      </c>
      <c r="AH19">
        <f>'Hoja De Calculo'!AI45</f>
        <v>0</v>
      </c>
      <c r="AI19">
        <f>'Hoja De Calculo'!AJ45</f>
        <v>0</v>
      </c>
      <c r="AJ19">
        <f>'Hoja De Calculo'!AK45</f>
        <v>0</v>
      </c>
      <c r="AK19">
        <f>'Hoja De Calculo'!AL45</f>
        <v>0</v>
      </c>
      <c r="AL19">
        <f>'Hoja De Calculo'!AM45</f>
        <v>0</v>
      </c>
      <c r="AM19">
        <f>'Hoja De Calculo'!AN45</f>
        <v>0</v>
      </c>
      <c r="AN19">
        <f>'Hoja De Calculo'!AO45</f>
        <v>0</v>
      </c>
      <c r="AO19">
        <f>'Hoja De Calculo'!AP45</f>
        <v>0</v>
      </c>
      <c r="AP19">
        <f>'Hoja De Calculo'!AQ45</f>
        <v>0</v>
      </c>
      <c r="AQ19">
        <f>'Hoja De Calculo'!AR45</f>
        <v>0</v>
      </c>
      <c r="AR19">
        <f>'Hoja De Calculo'!AS45</f>
        <v>0</v>
      </c>
      <c r="AS19">
        <f>'Hoja De Calculo'!AT45</f>
        <v>0</v>
      </c>
      <c r="AT19">
        <f>'Hoja De Calculo'!AU45</f>
        <v>0</v>
      </c>
      <c r="AU19">
        <f>'Hoja De Calculo'!AV45</f>
        <v>0</v>
      </c>
      <c r="AV19">
        <f>'Hoja De Calculo'!AW45</f>
        <v>0</v>
      </c>
      <c r="AW19">
        <f>'Hoja De Calculo'!AX45</f>
        <v>0</v>
      </c>
      <c r="AX19">
        <f>'Hoja De Calculo'!AY45</f>
        <v>0</v>
      </c>
      <c r="AY19">
        <f>'Hoja De Calculo'!AZ45</f>
        <v>0</v>
      </c>
      <c r="AZ19">
        <f>'Hoja De Calculo'!BA45</f>
        <v>0</v>
      </c>
      <c r="BA19">
        <f>'Hoja De Calculo'!BB45</f>
        <v>0</v>
      </c>
      <c r="BB19">
        <f>'Hoja De Calculo'!BC45</f>
        <v>0</v>
      </c>
      <c r="BC19">
        <f>'Hoja De Calculo'!BD45</f>
        <v>0</v>
      </c>
      <c r="BD19">
        <f>'Hoja De Calculo'!BE45</f>
        <v>0</v>
      </c>
      <c r="BE19">
        <f>'Hoja De Calculo'!BF45</f>
        <v>0</v>
      </c>
      <c r="BF19">
        <f>'Hoja De Calculo'!BG45</f>
        <v>0</v>
      </c>
      <c r="BG19">
        <f>'Hoja De Calculo'!BH45</f>
        <v>0</v>
      </c>
      <c r="BH19">
        <f>'Hoja De Calculo'!BI45</f>
        <v>0</v>
      </c>
      <c r="BI19">
        <f>'Hoja De Calculo'!BJ45</f>
        <v>0</v>
      </c>
      <c r="BJ19">
        <f>'Hoja De Calculo'!BK45</f>
        <v>0</v>
      </c>
      <c r="BK19">
        <f>'Hoja De Calculo'!BL45</f>
        <v>0</v>
      </c>
      <c r="BL19">
        <f>'Hoja De Calculo'!BM45</f>
        <v>0</v>
      </c>
      <c r="BM19">
        <f>'Hoja De Calculo'!BN45</f>
        <v>0</v>
      </c>
      <c r="BN19">
        <f>'Hoja De Calculo'!BO45</f>
        <v>0</v>
      </c>
      <c r="BO19">
        <f>'Hoja De Calculo'!BP45</f>
        <v>0</v>
      </c>
      <c r="BP19">
        <f>'Hoja De Calculo'!BQ45</f>
        <v>0</v>
      </c>
      <c r="BQ19">
        <f>'Hoja De Calculo'!BR45</f>
        <v>0</v>
      </c>
      <c r="BR19">
        <f>'Hoja De Calculo'!BS45</f>
        <v>0</v>
      </c>
      <c r="BS19">
        <f>'Hoja De Calculo'!BT45</f>
        <v>0</v>
      </c>
      <c r="BT19">
        <f>'Hoja De Calculo'!BU45</f>
        <v>0</v>
      </c>
      <c r="BU19">
        <f>'Hoja De Calculo'!BV45</f>
        <v>0</v>
      </c>
      <c r="BV19">
        <f>'Hoja De Calculo'!BW45</f>
        <v>0</v>
      </c>
      <c r="BW19">
        <f>'Hoja De Calculo'!BX45</f>
        <v>0</v>
      </c>
      <c r="BX19">
        <f>'Hoja De Calculo'!BY45</f>
        <v>0</v>
      </c>
      <c r="BY19">
        <f>'Hoja De Calculo'!BZ45</f>
        <v>0</v>
      </c>
      <c r="BZ19">
        <f>'Hoja De Calculo'!CA45</f>
        <v>0</v>
      </c>
      <c r="CA19">
        <f>'Hoja De Calculo'!CB45</f>
        <v>0</v>
      </c>
      <c r="CB19">
        <f>'Hoja De Calculo'!CC45</f>
        <v>0</v>
      </c>
      <c r="CC19">
        <f>'Hoja De Calculo'!CD45</f>
        <v>0</v>
      </c>
      <c r="CD19">
        <f>'Hoja De Calculo'!CE45</f>
        <v>0</v>
      </c>
      <c r="CE19">
        <f>'Hoja De Calculo'!CF45</f>
        <v>0</v>
      </c>
      <c r="CF19">
        <f>'Hoja De Calculo'!CG45</f>
        <v>0</v>
      </c>
      <c r="CG19">
        <f>'Hoja De Calculo'!CH45</f>
        <v>0</v>
      </c>
      <c r="CH19">
        <f>'Hoja De Calculo'!CI45</f>
        <v>0</v>
      </c>
      <c r="CI19">
        <f>'Hoja De Calculo'!CJ45</f>
        <v>0</v>
      </c>
      <c r="CJ19">
        <f>'Hoja De Calculo'!CK45</f>
        <v>0</v>
      </c>
      <c r="CK19">
        <f>'Hoja De Calculo'!CL45</f>
        <v>0</v>
      </c>
      <c r="CL19">
        <f>'Hoja De Calculo'!CM45</f>
        <v>0</v>
      </c>
      <c r="CM19">
        <f>'Hoja De Calculo'!CN45</f>
        <v>0</v>
      </c>
      <c r="CN19">
        <f>'Hoja De Calculo'!CO45</f>
        <v>0</v>
      </c>
      <c r="CO19">
        <f>'Hoja De Calculo'!CP45</f>
        <v>0</v>
      </c>
      <c r="CP19">
        <f>'Hoja De Calculo'!CQ45</f>
        <v>0</v>
      </c>
      <c r="CQ19">
        <f>'Hoja De Calculo'!CR45</f>
        <v>0</v>
      </c>
      <c r="CR19">
        <f>'Hoja De Calculo'!CS45</f>
        <v>0</v>
      </c>
      <c r="CS19">
        <f>'Hoja De Calculo'!CT45</f>
        <v>0</v>
      </c>
      <c r="CT19">
        <f>'Hoja De Calculo'!CU45</f>
        <v>0</v>
      </c>
      <c r="CU19">
        <f>'Hoja De Calculo'!CV45</f>
        <v>0</v>
      </c>
      <c r="CV19">
        <f>'Hoja De Calculo'!CW45</f>
        <v>0</v>
      </c>
      <c r="CW19">
        <f>'Hoja De Calculo'!CX45</f>
        <v>0</v>
      </c>
    </row>
    <row r="20" spans="1:101" x14ac:dyDescent="0.35">
      <c r="A20" t="s">
        <v>154</v>
      </c>
      <c r="B20">
        <v>1</v>
      </c>
      <c r="C20">
        <v>2</v>
      </c>
      <c r="D20">
        <v>3</v>
      </c>
      <c r="E20">
        <v>4</v>
      </c>
      <c r="F20">
        <v>5</v>
      </c>
      <c r="G20">
        <v>6</v>
      </c>
      <c r="H20">
        <v>7</v>
      </c>
      <c r="I20">
        <v>8</v>
      </c>
      <c r="J20">
        <v>9</v>
      </c>
      <c r="K20">
        <v>10</v>
      </c>
      <c r="L20">
        <v>11</v>
      </c>
      <c r="M20">
        <v>12</v>
      </c>
      <c r="N20">
        <v>13</v>
      </c>
      <c r="O20">
        <v>14</v>
      </c>
      <c r="P20">
        <v>15</v>
      </c>
      <c r="Q20">
        <v>16</v>
      </c>
      <c r="R20">
        <v>17</v>
      </c>
      <c r="S20">
        <v>18</v>
      </c>
      <c r="T20">
        <v>19</v>
      </c>
      <c r="U20">
        <v>20</v>
      </c>
      <c r="V20">
        <v>21</v>
      </c>
      <c r="W20">
        <v>22</v>
      </c>
      <c r="X20">
        <v>23</v>
      </c>
      <c r="Y20">
        <v>24</v>
      </c>
      <c r="Z20">
        <v>25</v>
      </c>
      <c r="AA20">
        <v>26</v>
      </c>
      <c r="AB20">
        <v>27</v>
      </c>
      <c r="AC20">
        <v>28</v>
      </c>
      <c r="AD20">
        <v>29</v>
      </c>
      <c r="AE20">
        <v>30</v>
      </c>
      <c r="AF20">
        <v>31</v>
      </c>
      <c r="AG20">
        <v>32</v>
      </c>
      <c r="AH20">
        <v>33</v>
      </c>
      <c r="AI20">
        <v>34</v>
      </c>
      <c r="AJ20">
        <v>35</v>
      </c>
      <c r="AK20">
        <v>36</v>
      </c>
      <c r="AL20">
        <v>37</v>
      </c>
      <c r="AM20">
        <v>38</v>
      </c>
      <c r="AN20">
        <v>39</v>
      </c>
      <c r="AO20">
        <v>40</v>
      </c>
      <c r="AP20">
        <v>41</v>
      </c>
      <c r="AQ20">
        <v>42</v>
      </c>
      <c r="AR20">
        <v>43</v>
      </c>
      <c r="AS20">
        <v>44</v>
      </c>
      <c r="AT20">
        <v>45</v>
      </c>
      <c r="AU20">
        <v>46</v>
      </c>
      <c r="AV20">
        <v>47</v>
      </c>
      <c r="AW20">
        <v>48</v>
      </c>
      <c r="AX20">
        <v>49</v>
      </c>
      <c r="AY20">
        <v>50</v>
      </c>
      <c r="AZ20">
        <v>51</v>
      </c>
      <c r="BA20">
        <v>52</v>
      </c>
      <c r="BB20">
        <v>53</v>
      </c>
      <c r="BC20">
        <v>54</v>
      </c>
      <c r="BD20">
        <v>55</v>
      </c>
      <c r="BE20">
        <v>56</v>
      </c>
      <c r="BF20">
        <v>57</v>
      </c>
      <c r="BG20">
        <v>58</v>
      </c>
      <c r="BH20">
        <v>59</v>
      </c>
      <c r="BI20">
        <v>60</v>
      </c>
      <c r="BJ20">
        <v>61</v>
      </c>
      <c r="BK20">
        <v>62</v>
      </c>
      <c r="BL20">
        <v>63</v>
      </c>
      <c r="BM20">
        <v>64</v>
      </c>
      <c r="BN20">
        <v>65</v>
      </c>
      <c r="BO20">
        <v>66</v>
      </c>
      <c r="BP20">
        <v>67</v>
      </c>
      <c r="BQ20">
        <v>68</v>
      </c>
      <c r="BR20">
        <v>69</v>
      </c>
      <c r="BS20">
        <v>70</v>
      </c>
      <c r="BT20">
        <v>71</v>
      </c>
      <c r="BU20">
        <v>72</v>
      </c>
      <c r="BV20">
        <v>73</v>
      </c>
      <c r="BW20">
        <v>74</v>
      </c>
      <c r="BX20">
        <v>75</v>
      </c>
      <c r="BY20">
        <v>76</v>
      </c>
      <c r="BZ20">
        <v>77</v>
      </c>
      <c r="CA20">
        <v>78</v>
      </c>
      <c r="CB20">
        <v>79</v>
      </c>
      <c r="CC20">
        <v>80</v>
      </c>
      <c r="CD20">
        <v>81</v>
      </c>
      <c r="CE20">
        <v>82</v>
      </c>
      <c r="CF20">
        <v>83</v>
      </c>
      <c r="CG20">
        <v>84</v>
      </c>
      <c r="CH20">
        <v>85</v>
      </c>
      <c r="CI20">
        <v>86</v>
      </c>
      <c r="CJ20">
        <v>87</v>
      </c>
      <c r="CK20">
        <v>88</v>
      </c>
      <c r="CL20">
        <v>89</v>
      </c>
      <c r="CM20">
        <v>90</v>
      </c>
      <c r="CN20">
        <v>91</v>
      </c>
      <c r="CO20">
        <v>92</v>
      </c>
      <c r="CP20">
        <v>93</v>
      </c>
      <c r="CQ20">
        <v>94</v>
      </c>
      <c r="CR20">
        <v>95</v>
      </c>
      <c r="CS20">
        <v>96</v>
      </c>
      <c r="CT20">
        <v>97</v>
      </c>
      <c r="CU20">
        <v>98</v>
      </c>
      <c r="CV20">
        <v>99</v>
      </c>
      <c r="CW20">
        <v>100</v>
      </c>
    </row>
    <row r="21" spans="1:101" s="155" customFormat="1" x14ac:dyDescent="0.35">
      <c r="B21" s="266">
        <f>'Hoja De Calculo'!C41</f>
        <v>0</v>
      </c>
      <c r="C21" s="266">
        <f>'Hoja De Calculo'!D41</f>
        <v>0</v>
      </c>
      <c r="D21" s="266">
        <f>'Hoja De Calculo'!E41</f>
        <v>0</v>
      </c>
      <c r="E21" s="266">
        <f>'Hoja De Calculo'!F41</f>
        <v>0</v>
      </c>
      <c r="F21" s="266">
        <f>'Hoja De Calculo'!G41</f>
        <v>0</v>
      </c>
      <c r="G21" s="266">
        <f>'Hoja De Calculo'!H41</f>
        <v>0</v>
      </c>
      <c r="H21" s="266">
        <f>'Hoja De Calculo'!I41</f>
        <v>0</v>
      </c>
      <c r="I21" s="266">
        <f>'Hoja De Calculo'!J41</f>
        <v>0</v>
      </c>
      <c r="J21" s="266">
        <f>'Hoja De Calculo'!K41</f>
        <v>0</v>
      </c>
      <c r="K21" s="266">
        <f>'Hoja De Calculo'!L41</f>
        <v>0</v>
      </c>
      <c r="L21" s="266">
        <f>'Hoja De Calculo'!M41</f>
        <v>0</v>
      </c>
      <c r="M21" s="266">
        <f>'Hoja De Calculo'!N41</f>
        <v>0</v>
      </c>
      <c r="N21" s="266">
        <f>'Hoja De Calculo'!O41</f>
        <v>0</v>
      </c>
      <c r="O21" s="266">
        <f>'Hoja De Calculo'!P41</f>
        <v>0</v>
      </c>
      <c r="P21" s="266">
        <f>'Hoja De Calculo'!Q41</f>
        <v>0</v>
      </c>
      <c r="Q21" s="266">
        <f>'Hoja De Calculo'!R41</f>
        <v>0</v>
      </c>
      <c r="R21" s="266">
        <f>'Hoja De Calculo'!S41</f>
        <v>0</v>
      </c>
      <c r="S21" s="266">
        <f>'Hoja De Calculo'!T41</f>
        <v>0</v>
      </c>
      <c r="T21" s="266">
        <f>'Hoja De Calculo'!U41</f>
        <v>0</v>
      </c>
      <c r="U21" s="266">
        <f>'Hoja De Calculo'!V41</f>
        <v>0</v>
      </c>
      <c r="V21" s="266">
        <f>'Hoja De Calculo'!W41</f>
        <v>0</v>
      </c>
      <c r="W21" s="266">
        <f>'Hoja De Calculo'!X41</f>
        <v>0</v>
      </c>
      <c r="X21" s="266">
        <f>'Hoja De Calculo'!Y41</f>
        <v>0</v>
      </c>
      <c r="Y21" s="266">
        <f>'Hoja De Calculo'!Z41</f>
        <v>0</v>
      </c>
      <c r="Z21" s="266">
        <f>'Hoja De Calculo'!AA41</f>
        <v>0</v>
      </c>
      <c r="AA21" s="266">
        <f>'Hoja De Calculo'!AB41</f>
        <v>0</v>
      </c>
      <c r="AB21" s="266">
        <f>'Hoja De Calculo'!AC41</f>
        <v>0</v>
      </c>
      <c r="AC21" s="266">
        <f>'Hoja De Calculo'!AD41</f>
        <v>0</v>
      </c>
      <c r="AD21" s="266">
        <f>'Hoja De Calculo'!AE41</f>
        <v>0</v>
      </c>
      <c r="AE21" s="266">
        <f>'Hoja De Calculo'!AF41</f>
        <v>0</v>
      </c>
      <c r="AF21" s="266">
        <f>'Hoja De Calculo'!AG41</f>
        <v>0</v>
      </c>
      <c r="AG21" s="266">
        <f>'Hoja De Calculo'!AH41</f>
        <v>0</v>
      </c>
      <c r="AH21" s="266">
        <f>'Hoja De Calculo'!AI41</f>
        <v>0</v>
      </c>
      <c r="AI21" s="266">
        <f>'Hoja De Calculo'!AJ41</f>
        <v>0</v>
      </c>
      <c r="AJ21" s="266">
        <f>'Hoja De Calculo'!AK41</f>
        <v>0</v>
      </c>
      <c r="AK21" s="266">
        <f>'Hoja De Calculo'!AL41</f>
        <v>0</v>
      </c>
      <c r="AL21" s="266">
        <f>'Hoja De Calculo'!AM41</f>
        <v>0</v>
      </c>
      <c r="AM21" s="266">
        <f>'Hoja De Calculo'!AN41</f>
        <v>0</v>
      </c>
      <c r="AN21" s="266">
        <f>'Hoja De Calculo'!AO41</f>
        <v>0</v>
      </c>
      <c r="AO21" s="266">
        <f>'Hoja De Calculo'!AP41</f>
        <v>0</v>
      </c>
      <c r="AP21" s="266">
        <f>'Hoja De Calculo'!AQ41</f>
        <v>0</v>
      </c>
      <c r="AQ21" s="266">
        <f>'Hoja De Calculo'!AR41</f>
        <v>0</v>
      </c>
      <c r="AR21" s="266">
        <f>'Hoja De Calculo'!AS41</f>
        <v>0</v>
      </c>
      <c r="AS21" s="266">
        <f>'Hoja De Calculo'!AT41</f>
        <v>0</v>
      </c>
      <c r="AT21" s="266">
        <f>'Hoja De Calculo'!AU41</f>
        <v>0</v>
      </c>
      <c r="AU21" s="266">
        <f>'Hoja De Calculo'!AV41</f>
        <v>0</v>
      </c>
      <c r="AV21" s="266">
        <f>'Hoja De Calculo'!AW41</f>
        <v>0</v>
      </c>
      <c r="AW21" s="266">
        <f>'Hoja De Calculo'!AX41</f>
        <v>0</v>
      </c>
      <c r="AX21" s="266">
        <f>'Hoja De Calculo'!AY41</f>
        <v>0</v>
      </c>
      <c r="AY21" s="266">
        <f>'Hoja De Calculo'!AZ41</f>
        <v>0</v>
      </c>
      <c r="AZ21" s="266">
        <f>'Hoja De Calculo'!BA41</f>
        <v>0</v>
      </c>
      <c r="BA21" s="266">
        <f>'Hoja De Calculo'!BB41</f>
        <v>0</v>
      </c>
      <c r="BB21" s="266">
        <f>'Hoja De Calculo'!BC41</f>
        <v>0</v>
      </c>
      <c r="BC21" s="266">
        <f>'Hoja De Calculo'!BD41</f>
        <v>0</v>
      </c>
      <c r="BD21" s="266">
        <f>'Hoja De Calculo'!BE41</f>
        <v>0</v>
      </c>
      <c r="BE21" s="266">
        <f>'Hoja De Calculo'!BF41</f>
        <v>0</v>
      </c>
      <c r="BF21" s="266">
        <f>'Hoja De Calculo'!BG41</f>
        <v>0</v>
      </c>
      <c r="BG21" s="266">
        <f>'Hoja De Calculo'!BH41</f>
        <v>0</v>
      </c>
      <c r="BH21" s="266">
        <f>'Hoja De Calculo'!BI41</f>
        <v>0</v>
      </c>
      <c r="BI21" s="266">
        <f>'Hoja De Calculo'!BJ41</f>
        <v>0</v>
      </c>
      <c r="BJ21" s="266">
        <f>'Hoja De Calculo'!BK41</f>
        <v>0</v>
      </c>
      <c r="BK21" s="266">
        <f>'Hoja De Calculo'!BL41</f>
        <v>0</v>
      </c>
      <c r="BL21" s="266">
        <f>'Hoja De Calculo'!BM41</f>
        <v>0</v>
      </c>
      <c r="BM21" s="266">
        <f>'Hoja De Calculo'!BN41</f>
        <v>0</v>
      </c>
      <c r="BN21" s="266">
        <f>'Hoja De Calculo'!BO41</f>
        <v>0</v>
      </c>
      <c r="BO21" s="266">
        <f>'Hoja De Calculo'!BP41</f>
        <v>0</v>
      </c>
      <c r="BP21" s="266">
        <f>'Hoja De Calculo'!BQ41</f>
        <v>0</v>
      </c>
      <c r="BQ21" s="266">
        <f>'Hoja De Calculo'!BR41</f>
        <v>0</v>
      </c>
      <c r="BR21" s="266">
        <f>'Hoja De Calculo'!BS41</f>
        <v>0</v>
      </c>
      <c r="BS21" s="266">
        <f>'Hoja De Calculo'!BT41</f>
        <v>0</v>
      </c>
      <c r="BT21" s="266">
        <f>'Hoja De Calculo'!BU41</f>
        <v>0</v>
      </c>
      <c r="BU21" s="266">
        <f>'Hoja De Calculo'!BV41</f>
        <v>0</v>
      </c>
      <c r="BV21" s="266">
        <f>'Hoja De Calculo'!BW41</f>
        <v>0</v>
      </c>
      <c r="BW21" s="266">
        <f>'Hoja De Calculo'!BX41</f>
        <v>0</v>
      </c>
      <c r="BX21" s="266">
        <f>'Hoja De Calculo'!BY41</f>
        <v>0</v>
      </c>
      <c r="BY21" s="266">
        <f>'Hoja De Calculo'!BZ41</f>
        <v>0</v>
      </c>
      <c r="BZ21" s="266">
        <f>'Hoja De Calculo'!CA41</f>
        <v>0</v>
      </c>
      <c r="CA21" s="266">
        <f>'Hoja De Calculo'!CB41</f>
        <v>0</v>
      </c>
      <c r="CB21" s="266">
        <f>'Hoja De Calculo'!CC41</f>
        <v>0</v>
      </c>
      <c r="CC21" s="266">
        <f>'Hoja De Calculo'!CD41</f>
        <v>0</v>
      </c>
      <c r="CD21" s="266">
        <f>'Hoja De Calculo'!CE41</f>
        <v>0</v>
      </c>
      <c r="CE21" s="266">
        <f>'Hoja De Calculo'!CF41</f>
        <v>0</v>
      </c>
      <c r="CF21" s="266">
        <f>'Hoja De Calculo'!CG41</f>
        <v>0</v>
      </c>
      <c r="CG21" s="266">
        <f>'Hoja De Calculo'!CH41</f>
        <v>0</v>
      </c>
      <c r="CH21" s="266">
        <f>'Hoja De Calculo'!CI41</f>
        <v>0</v>
      </c>
      <c r="CI21" s="266">
        <f>'Hoja De Calculo'!CJ41</f>
        <v>0</v>
      </c>
      <c r="CJ21" s="266">
        <f>'Hoja De Calculo'!CK41</f>
        <v>0</v>
      </c>
      <c r="CK21" s="266">
        <f>'Hoja De Calculo'!CL41</f>
        <v>0</v>
      </c>
      <c r="CL21" s="266">
        <f>'Hoja De Calculo'!CM41</f>
        <v>0</v>
      </c>
      <c r="CM21" s="266">
        <f>'Hoja De Calculo'!CN41</f>
        <v>0</v>
      </c>
      <c r="CN21" s="266">
        <f>'Hoja De Calculo'!CO41</f>
        <v>0</v>
      </c>
      <c r="CO21" s="266">
        <f>'Hoja De Calculo'!CP41</f>
        <v>0</v>
      </c>
      <c r="CP21" s="266">
        <f>'Hoja De Calculo'!CQ41</f>
        <v>0</v>
      </c>
      <c r="CQ21" s="266">
        <f>'Hoja De Calculo'!CR41</f>
        <v>0</v>
      </c>
      <c r="CR21" s="266">
        <f>'Hoja De Calculo'!CS41</f>
        <v>0</v>
      </c>
      <c r="CS21" s="266">
        <f>'Hoja De Calculo'!CT41</f>
        <v>0</v>
      </c>
      <c r="CT21" s="266">
        <f>'Hoja De Calculo'!CU41</f>
        <v>0</v>
      </c>
      <c r="CU21" s="266">
        <f>'Hoja De Calculo'!CV41</f>
        <v>0</v>
      </c>
      <c r="CV21" s="266">
        <f>'Hoja De Calculo'!CW41</f>
        <v>0</v>
      </c>
      <c r="CW21" s="266">
        <f>'Hoja De Calculo'!CX41</f>
        <v>0</v>
      </c>
    </row>
    <row r="22" spans="1:101" x14ac:dyDescent="0.35">
      <c r="A22" t="s">
        <v>155</v>
      </c>
      <c r="B22" s="267">
        <f>IF(B18&lt;100,$B$21*$B$2*(B18+1),$B$21*$B$2*(B18))</f>
        <v>0</v>
      </c>
      <c r="C22" s="267">
        <f>IF('Hoja De Calculo'!D13&gt;='Hoja De Calculo'!C13,IF(C18=100,($B$21*C18*$B$2)-SUM($B$22:B22),IF(C18&gt;B19,((C18-B19+1)*$B$2*$B$21),IF(C18&gt;=B19,$B$21*$B$2))),0)</f>
        <v>0</v>
      </c>
      <c r="D22" s="267">
        <f>IF('Hoja De Calculo'!E13&gt;='Hoja De Calculo'!D13,IF(D18=100,($B$21*D18*$B$2)-SUM($B$22:C22),IF(D18&gt;C19,((D18-C19+1)*$B$2*$B$21),IF(D18&gt;=C19,$B$21*$B$2))),0)</f>
        <v>0</v>
      </c>
      <c r="E22" s="267">
        <f>IF('Hoja De Calculo'!F13&gt;='Hoja De Calculo'!E13,IF(E18=100,($B$21*E18*$B$2)-SUM($B$22:D22),IF(E18&gt;D19,((E18-D19+1)*$B$2*$B$21),IF(E18&gt;=D19,$B$21*$B$2))),0)</f>
        <v>0</v>
      </c>
      <c r="F22" s="267">
        <f>IF('Hoja De Calculo'!G13&gt;='Hoja De Calculo'!F13,IF(F18=100,($B$21*F18*$B$2)-SUM($B$22:E22),IF(F18&gt;E19,((F18-E19+1)*$B$2*$B$21),IF(F18&gt;=E19,$B$21*$B$2))),0)</f>
        <v>0</v>
      </c>
      <c r="G22" s="267">
        <f>IF('Hoja De Calculo'!H13&gt;='Hoja De Calculo'!G13,IF(G18=100,($B$21*G18*$B$2)-SUM($B$22:F22),IF(G18&gt;F19,((G18-F19+1)*$B$2*$B$21),IF(G18&gt;=F19,$B$21*$B$2))),0)</f>
        <v>0</v>
      </c>
      <c r="H22" s="267">
        <f>IF('Hoja De Calculo'!I13&gt;='Hoja De Calculo'!H13,IF(H18=100,($B$21*H18*$B$2)-SUM($B$22:G22),IF(H18&gt;G19,((H18-G19+1)*$B$2*$B$21),IF(H18&gt;=G19,$B$21*$B$2))),0)</f>
        <v>0</v>
      </c>
      <c r="I22" s="267">
        <f>IF('Hoja De Calculo'!J13&gt;='Hoja De Calculo'!I13,IF(I18=100,($B$21*I18*$B$2)-SUM($B$22:H22),IF(I18&gt;H19,((I18-H19+1)*$B$2*$B$21),IF(I18&gt;=H19,$B$21*$B$2))),0)</f>
        <v>0</v>
      </c>
      <c r="J22" s="267">
        <f>IF('Hoja De Calculo'!K13&gt;='Hoja De Calculo'!J13,IF(J18=100,($B$21*J18*$B$2)-SUM($B$22:I22),IF(J18&gt;I19,((J18-I19+1)*$B$2*$B$21),IF(J18&gt;=I19,$B$21*$B$2))),0)</f>
        <v>0</v>
      </c>
      <c r="K22" s="267">
        <f>IF('Hoja De Calculo'!L13&gt;='Hoja De Calculo'!K13,IF(K18=100,($B$21*K18*$B$2)-SUM($B$22:J22),IF(K18&gt;J19,((K18-J19+1)*$B$2*$B$21),IF(K18&gt;=J19,$B$21*$B$2))),0)</f>
        <v>0</v>
      </c>
      <c r="L22" s="267">
        <f>IF('Hoja De Calculo'!M13&gt;='Hoja De Calculo'!L13,IF(L18=100,($B$21*L18*$B$2)-SUM($B$22:K22),IF(L18&gt;K19,((L18-K19+1)*$B$2*$B$21),IF(L18&gt;=K19,$B$21*$B$2))),0)</f>
        <v>0</v>
      </c>
      <c r="M22" s="267">
        <f>IF('Hoja De Calculo'!N13&gt;='Hoja De Calculo'!M13,IF(M18=100,($B$21*M18*$B$2)-SUM($B$22:L22),IF(M18&gt;L19,((M18-L19+1)*$B$2*$B$21),IF(M18&gt;=L19,$B$21*$B$2))),0)</f>
        <v>0</v>
      </c>
      <c r="N22" s="267">
        <f>IF('Hoja De Calculo'!O13&gt;='Hoja De Calculo'!N13,IF(N18=100,($B$21*N18*$B$2)-SUM($B$22:M22),IF(N18&gt;M19,((N18-M19+1)*$B$2*$B$21),IF(N18&gt;=M19,$B$21*$B$2))),0)</f>
        <v>0</v>
      </c>
      <c r="O22" s="267">
        <f>IF('Hoja De Calculo'!P13&gt;='Hoja De Calculo'!O13,IF(O18=100,($B$21*O18*$B$2)-SUM($B$22:N22),IF(O18&gt;N19,((O18-N19+1)*$B$2*$B$21),IF(O18&gt;=N19,$B$21*$B$2))),0)</f>
        <v>0</v>
      </c>
      <c r="P22" s="267">
        <f>IF('Hoja De Calculo'!Q13&gt;='Hoja De Calculo'!P13,IF(P18=100,($B$21*P18*$B$2)-SUM($B$22:O22),IF(P18&gt;O19,((P18-O19+1)*$B$2*$B$21),IF(P18&gt;=O19,$B$21*$B$2))),0)</f>
        <v>0</v>
      </c>
      <c r="Q22" s="267">
        <f>IF('Hoja De Calculo'!R13&gt;='Hoja De Calculo'!Q13,IF(Q18=100,($B$21*Q18*$B$2)-SUM($B$22:P22),IF(Q18&gt;P19,((Q18-P19+1)*$B$2*$B$21),IF(Q18&gt;=P19,$B$21*$B$2))),0)</f>
        <v>0</v>
      </c>
      <c r="R22" s="267">
        <f>IF('Hoja De Calculo'!S13&gt;='Hoja De Calculo'!R13,IF(R18=100,($B$21*R18*$B$2)-SUM($B$22:Q22),IF(R18&gt;Q19,((R18-Q19+1)*$B$2*$B$21),IF(R18&gt;=Q19,$B$21*$B$2))),0)</f>
        <v>0</v>
      </c>
      <c r="S22" s="267">
        <f>IF('Hoja De Calculo'!T13&gt;='Hoja De Calculo'!S13,IF(S18=100,($B$21*S18*$B$2)-SUM($B$22:R22),IF(S18&gt;R19,((S18-R19+1)*$B$2*$B$21),IF(S18&gt;=R19,$B$21*$B$2))),0)</f>
        <v>0</v>
      </c>
      <c r="T22" s="267">
        <f>IF('Hoja De Calculo'!U13&gt;='Hoja De Calculo'!T13,IF(T18=100,($B$21*T18*$B$2)-SUM($B$22:S22),IF(T18&gt;S19,((T18-S19+1)*$B$2*$B$21),IF(T18&gt;=S19,$B$21*$B$2))),0)</f>
        <v>0</v>
      </c>
      <c r="U22" s="267">
        <f>IF('Hoja De Calculo'!V13&gt;='Hoja De Calculo'!U13,IF(U18=100,($B$21*U18*$B$2)-SUM($B$22:T22),IF(U18&gt;T19,((U18-T19+1)*$B$2*$B$21),IF(U18&gt;=T19,$B$21*$B$2))),0)</f>
        <v>0</v>
      </c>
      <c r="V22" s="267">
        <f>IF('Hoja De Calculo'!W13&gt;='Hoja De Calculo'!V13,IF(V18=100,($B$21*V18*$B$2)-SUM($B$22:U22),IF(V18&gt;U19,((V18-U19+1)*$B$2*$B$21),IF(V18&gt;=U19,$B$21*$B$2))),0)</f>
        <v>0</v>
      </c>
      <c r="W22" s="267">
        <f>IF('Hoja De Calculo'!X13&gt;='Hoja De Calculo'!W13,IF(W18=100,($B$21*W18*$B$2)-SUM($B$22:V22),IF(W18&gt;V19,((W18-V19+1)*$B$2*$B$21),IF(W18&gt;=V19,$B$21*$B$2))),0)</f>
        <v>0</v>
      </c>
      <c r="X22" s="267">
        <f>IF('Hoja De Calculo'!Y13&gt;='Hoja De Calculo'!X13,IF(X18=100,($B$21*X18*$B$2)-SUM($B$22:W22),IF(X18&gt;W19,((X18-W19+1)*$B$2*$B$21),IF(X18&gt;=W19,$B$21*$B$2))),0)</f>
        <v>0</v>
      </c>
      <c r="Y22" s="267">
        <f>IF('Hoja De Calculo'!Z13&gt;='Hoja De Calculo'!Y13,IF(Y18=100,($B$21*Y18*$B$2)-SUM($B$22:X22),IF(Y18&gt;X19,((Y18-X19+1)*$B$2*$B$21),IF(Y18&gt;=X19,$B$21*$B$2))),0)</f>
        <v>0</v>
      </c>
      <c r="Z22" s="267">
        <f>IF('Hoja De Calculo'!AA13&gt;='Hoja De Calculo'!Z13,IF(Z18=100,($B$21*Z18*$B$2)-SUM($B$22:Y22),IF(Z18&gt;Y19,((Z18-Y19+1)*$B$2*$B$21),IF(Z18&gt;=Y19,$B$21*$B$2))),0)</f>
        <v>0</v>
      </c>
      <c r="AA22" s="267">
        <f>IF('Hoja De Calculo'!AB13&gt;='Hoja De Calculo'!AA13,IF(AA18=100,($B$21*AA18*$B$2)-SUM($B$22:Z22),IF(AA18&gt;Z19,((AA18-Z19+1)*$B$2*$B$21),IF(AA18&gt;=Z19,$B$21*$B$2))),0)</f>
        <v>0</v>
      </c>
      <c r="AB22" s="267">
        <f>IF('Hoja De Calculo'!AC13&gt;='Hoja De Calculo'!AB13,IF(AB18=100,($B$21*AB18*$B$2)-SUM($B$22:AA22),IF(AB18&gt;AA19,((AB18-AA19+1)*$B$2*$B$21),IF(AB18&gt;=AA19,$B$21*$B$2))),0)</f>
        <v>0</v>
      </c>
      <c r="AC22" s="267">
        <f>IF('Hoja De Calculo'!AD13&gt;='Hoja De Calculo'!AC13,IF(AC18=100,($B$21*AC18*$B$2)-SUM($B$22:AB22),IF(AC18&gt;AB19,((AC18-AB19+1)*$B$2*$B$21),IF(AC18&gt;=AB19,$B$21*$B$2))),0)</f>
        <v>0</v>
      </c>
      <c r="AD22" s="267">
        <f>IF('Hoja De Calculo'!AE13&gt;='Hoja De Calculo'!AD13,IF(AD18=100,($B$21*AD18*$B$2)-SUM($B$22:AC22),IF(AD18&gt;AC19,((AD18-AC19+1)*$B$2*$B$21),IF(AD18&gt;=AC19,$B$21*$B$2))),0)</f>
        <v>0</v>
      </c>
      <c r="AE22" s="267">
        <f>IF('Hoja De Calculo'!AF13&gt;='Hoja De Calculo'!AE13,IF(AE18=100,($B$21*AE18*$B$2)-SUM($B$22:AD22),IF(AE18&gt;AD19,((AE18-AD19+1)*$B$2*$B$21),IF(AE18&gt;=AD19,$B$21*$B$2))),0)</f>
        <v>0</v>
      </c>
      <c r="AF22" s="267">
        <f>IF('Hoja De Calculo'!AG13&gt;='Hoja De Calculo'!AF13,IF(AF18=100,($B$21*AF18*$B$2)-SUM($B$22:AE22),IF(AF18&gt;AE19,((AF18-AE19+1)*$B$2*$B$21),IF(AF18&gt;=AE19,$B$21*$B$2))),0)</f>
        <v>0</v>
      </c>
      <c r="AG22" s="267">
        <f>IF('Hoja De Calculo'!AH13&gt;='Hoja De Calculo'!AG13,IF(AG18=100,($B$21*AG18*$B$2)-SUM($B$22:AF22),IF(AG18&gt;AF19,((AG18-AF19+1)*$B$2*$B$21),IF(AG18&gt;=AF19,$B$21*$B$2))),0)</f>
        <v>0</v>
      </c>
      <c r="AH22" s="267">
        <f>IF('Hoja De Calculo'!AI13&gt;='Hoja De Calculo'!AH13,IF(AH18=100,($B$21*AH18*$B$2)-SUM($B$22:AG22),IF(AH18&gt;AG19,((AH18-AG19+1)*$B$2*$B$21),IF(AH18&gt;=AG19,$B$21*$B$2))),0)</f>
        <v>0</v>
      </c>
      <c r="AI22" s="267">
        <f>IF('Hoja De Calculo'!AJ13&gt;='Hoja De Calculo'!AI13,IF(AI18=100,($B$21*AI18*$B$2)-SUM($B$22:AH22),IF(AI18&gt;AH19,((AI18-AH19+1)*$B$2*$B$21),IF(AI18&gt;=AH19,$B$21*$B$2))),0)</f>
        <v>0</v>
      </c>
      <c r="AJ22" s="267">
        <f>IF('Hoja De Calculo'!AK13&gt;='Hoja De Calculo'!AJ13,IF(AJ18=100,($B$21*AJ18*$B$2)-SUM($B$22:AI22),IF(AJ18&gt;AI19,((AJ18-AI19+1)*$B$2*$B$21),IF(AJ18&gt;=AI19,$B$21*$B$2))),0)</f>
        <v>0</v>
      </c>
      <c r="AK22" s="267">
        <f>IF('Hoja De Calculo'!AL13&gt;='Hoja De Calculo'!AK13,IF(AK18=100,($B$21*AK18*$B$2)-SUM($B$22:AJ22),IF(AK18&gt;AJ19,((AK18-AJ19+1)*$B$2*$B$21),IF(AK18&gt;=AJ19,$B$21*$B$2))),0)</f>
        <v>0</v>
      </c>
      <c r="AL22" s="267">
        <f>IF('Hoja De Calculo'!AM13&gt;='Hoja De Calculo'!AL13,IF(AL18=100,($B$21*AL18*$B$2)-SUM($B$22:AK22),IF(AL18&gt;AK19,((AL18-AK19+1)*$B$2*$B$21),IF(AL18&gt;=AK19,$B$21*$B$2))),0)</f>
        <v>0</v>
      </c>
      <c r="AM22" s="267">
        <f>IF('Hoja De Calculo'!AN13&gt;='Hoja De Calculo'!AM13,IF(AM18=100,($B$21*AM18*$B$2)-SUM($B$22:AL22),IF(AM18&gt;AL19,((AM18-AL19+1)*$B$2*$B$21),IF(AM18&gt;=AL19,$B$21*$B$2))),0)</f>
        <v>0</v>
      </c>
      <c r="AN22" s="267">
        <f>IF('Hoja De Calculo'!AO13&gt;='Hoja De Calculo'!AN13,IF(AN18=100,($B$21*AN18*$B$2)-SUM($B$22:AM22),IF(AN18&gt;AM19,((AN18-AM19+1)*$B$2*$B$21),IF(AN18&gt;=AM19,$B$21*$B$2))),0)</f>
        <v>0</v>
      </c>
      <c r="AO22" s="267">
        <f>IF('Hoja De Calculo'!AP13&gt;='Hoja De Calculo'!AO13,IF(AO18=100,($B$21*AO18*$B$2)-SUM($B$22:AN22),IF(AO18&gt;AN19,((AO18-AN19+1)*$B$2*$B$21),IF(AO18&gt;=AN19,$B$21*$B$2))),0)</f>
        <v>0</v>
      </c>
      <c r="AP22" s="267">
        <f>IF('Hoja De Calculo'!AQ13&gt;='Hoja De Calculo'!AP13,IF(AP18=100,($B$21*AP18*$B$2)-SUM($B$22:AO22),IF(AP18&gt;AO19,((AP18-AO19+1)*$B$2*$B$21),IF(AP18&gt;=AO19,$B$21*$B$2))),0)</f>
        <v>0</v>
      </c>
      <c r="AQ22" s="267">
        <f>IF('Hoja De Calculo'!AR13&gt;='Hoja De Calculo'!AQ13,IF(AQ18=100,($B$21*AQ18*$B$2)-SUM($B$22:AP22),IF(AQ18&gt;AP19,((AQ18-AP19+1)*$B$2*$B$21),IF(AQ18&gt;=AP19,$B$21*$B$2))),0)</f>
        <v>0</v>
      </c>
      <c r="AR22" s="267">
        <f>IF('Hoja De Calculo'!AS13&gt;='Hoja De Calculo'!AR13,IF(AR18=100,($B$21*AR18*$B$2)-SUM($B$22:AQ22),IF(AR18&gt;AQ19,((AR18-AQ19+1)*$B$2*$B$21),IF(AR18&gt;=AQ19,$B$21*$B$2))),0)</f>
        <v>0</v>
      </c>
      <c r="AS22" s="267">
        <f>IF('Hoja De Calculo'!AT13&gt;='Hoja De Calculo'!AS13,IF(AS18=100,($B$21*AS18*$B$2)-SUM($B$22:AR22),IF(AS18&gt;AR19,((AS18-AR19+1)*$B$2*$B$21),IF(AS18&gt;=AR19,$B$21*$B$2))),0)</f>
        <v>0</v>
      </c>
      <c r="AT22" s="267">
        <f>IF('Hoja De Calculo'!AU13&gt;='Hoja De Calculo'!AT13,IF(AT18=100,($B$21*AT18*$B$2)-SUM($B$22:AS22),IF(AT18&gt;AS19,((AT18-AS19+1)*$B$2*$B$21),IF(AT18&gt;=AS19,$B$21*$B$2))),0)</f>
        <v>0</v>
      </c>
      <c r="AU22" s="267">
        <f>IF('Hoja De Calculo'!AV13&gt;='Hoja De Calculo'!AU13,IF(AU18=100,($B$21*AU18*$B$2)-SUM($B$22:AT22),IF(AU18&gt;AT19,((AU18-AT19+1)*$B$2*$B$21),IF(AU18&gt;=AT19,$B$21*$B$2))),0)</f>
        <v>0</v>
      </c>
      <c r="AV22" s="267">
        <f>IF('Hoja De Calculo'!AW13&gt;='Hoja De Calculo'!AV13,IF(AV18=100,($B$21*AV18*$B$2)-SUM($B$22:AU22),IF(AV18&gt;AU19,((AV18-AU19+1)*$B$2*$B$21),IF(AV18&gt;=AU19,$B$21*$B$2))),0)</f>
        <v>0</v>
      </c>
      <c r="AW22" s="267">
        <f>IF('Hoja De Calculo'!AX13&gt;='Hoja De Calculo'!AW13,IF(AW18=100,($B$21*AW18*$B$2)-SUM($B$22:AV22),IF(AW18&gt;AV19,((AW18-AV19+1)*$B$2*$B$21),IF(AW18&gt;=AV19,$B$21*$B$2))),0)</f>
        <v>0</v>
      </c>
      <c r="AX22" s="267">
        <f>IF('Hoja De Calculo'!AY13&gt;='Hoja De Calculo'!AX13,IF(AX18=100,($B$21*AX18*$B$2)-SUM($B$22:AW22),IF(AX18&gt;AW19,((AX18-AW19+1)*$B$2*$B$21),IF(AX18&gt;=AW19,$B$21*$B$2))),0)</f>
        <v>0</v>
      </c>
      <c r="AY22" s="267">
        <f>IF('Hoja De Calculo'!AZ13&gt;='Hoja De Calculo'!AY13,IF(AY18=100,($B$21*AY18*$B$2)-SUM($B$22:AX22),IF(AY18&gt;AX19,((AY18-AX19+1)*$B$2*$B$21),IF(AY18&gt;=AX19,$B$21*$B$2))),0)</f>
        <v>0</v>
      </c>
      <c r="AZ22" s="267">
        <f>IF('Hoja De Calculo'!BA13&gt;='Hoja De Calculo'!AZ13,IF(AZ18=100,($B$21*AZ18*$B$2)-SUM($B$22:AY22),IF(AZ18&gt;AY19,((AZ18-AY19+1)*$B$2*$B$21),IF(AZ18&gt;=AY19,$B$21*$B$2))),0)</f>
        <v>0</v>
      </c>
      <c r="BA22" s="267">
        <f>IF('Hoja De Calculo'!BB13&gt;='Hoja De Calculo'!BA13,IF(BA18=100,($B$21*BA18*$B$2)-SUM($B$22:AZ22),IF(BA18&gt;AZ19,((BA18-AZ19+1)*$B$2*$B$21),IF(BA18&gt;=AZ19,$B$21*$B$2))),0)</f>
        <v>0</v>
      </c>
      <c r="BB22" s="267">
        <f>IF('Hoja De Calculo'!BC13&gt;='Hoja De Calculo'!BB13,IF(BB18=100,($B$21*BB18*$B$2)-SUM($B$22:BA22),IF(BB18&gt;BA19,((BB18-BA19+1)*$B$2*$B$21),IF(BB18&gt;=BA19,$B$21*$B$2))),0)</f>
        <v>0</v>
      </c>
      <c r="BC22" s="267">
        <f>IF('Hoja De Calculo'!BD13&gt;='Hoja De Calculo'!BC13,IF(BC18=100,($B$21*BC18*$B$2)-SUM($B$22:BB22),IF(BC18&gt;BB19,((BC18-BB19+1)*$B$2*$B$21),IF(BC18&gt;=BB19,$B$21*$B$2))),0)</f>
        <v>0</v>
      </c>
      <c r="BD22" s="267">
        <f>IF('Hoja De Calculo'!BE13&gt;='Hoja De Calculo'!BD13,IF(BD18=100,($B$21*BD18*$B$2)-SUM($B$22:BC22),IF(BD18&gt;BC19,((BD18-BC19+1)*$B$2*$B$21),IF(BD18&gt;=BC19,$B$21*$B$2))),0)</f>
        <v>0</v>
      </c>
      <c r="BE22" s="267">
        <f>IF('Hoja De Calculo'!BF13&gt;='Hoja De Calculo'!BE13,IF(BE18=100,($B$21*BE18*$B$2)-SUM($B$22:BD22),IF(BE18&gt;BD19,((BE18-BD19+1)*$B$2*$B$21),IF(BE18&gt;=BD19,$B$21*$B$2))),0)</f>
        <v>0</v>
      </c>
      <c r="BF22" s="267">
        <f>IF('Hoja De Calculo'!BG13&gt;='Hoja De Calculo'!BF13,IF(BF18=100,($B$21*BF18*$B$2)-SUM($B$22:BE22),IF(BF18&gt;BE19,((BF18-BE19+1)*$B$2*$B$21),IF(BF18&gt;=BE19,$B$21*$B$2))),0)</f>
        <v>0</v>
      </c>
      <c r="BG22" s="267">
        <f>IF('Hoja De Calculo'!BH13&gt;='Hoja De Calculo'!BG13,IF(BG18=100,($B$21*BG18*$B$2)-SUM($B$22:BF22),IF(BG18&gt;BF19,((BG18-BF19+1)*$B$2*$B$21),IF(BG18&gt;=BF19,$B$21*$B$2))),0)</f>
        <v>0</v>
      </c>
      <c r="BH22" s="267">
        <f>IF('Hoja De Calculo'!BI13&gt;='Hoja De Calculo'!BH13,IF(BH18=100,($B$21*BH18*$B$2)-SUM($B$22:BG22),IF(BH18&gt;BG19,((BH18-BG19+1)*$B$2*$B$21),IF(BH18&gt;=BG19,$B$21*$B$2))),0)</f>
        <v>0</v>
      </c>
      <c r="BI22" s="267">
        <f>IF('Hoja De Calculo'!BJ13&gt;='Hoja De Calculo'!BI13,IF(BI18=100,($B$21*BI18*$B$2)-SUM($B$22:BH22),IF(BI18&gt;BH19,((BI18-BH19+1)*$B$2*$B$21),IF(BI18&gt;=BH19,$B$21*$B$2))),0)</f>
        <v>0</v>
      </c>
      <c r="BJ22" s="267">
        <f>IF('Hoja De Calculo'!BK13&gt;='Hoja De Calculo'!BJ13,IF(BJ18=100,($B$21*BJ18*$B$2)-SUM($B$22:BI22),IF(BJ18&gt;BI19,((BJ18-BI19+1)*$B$2*$B$21),IF(BJ18&gt;=BI19,$B$21*$B$2))),0)</f>
        <v>0</v>
      </c>
      <c r="BK22" s="267">
        <f>IF('Hoja De Calculo'!BL13&gt;='Hoja De Calculo'!BK13,IF(BK18=100,($B$21*BK18*$B$2)-SUM($B$22:BJ22),IF(BK18&gt;BJ19,((BK18-BJ19+1)*$B$2*$B$21),IF(BK18&gt;=BJ19,$B$21*$B$2))),0)</f>
        <v>0</v>
      </c>
      <c r="BL22" s="267">
        <f>IF('Hoja De Calculo'!BM13&gt;='Hoja De Calculo'!BL13,IF(BL18=100,($B$21*BL18*$B$2)-SUM($B$22:BK22),IF(BL18&gt;BK19,((BL18-BK19+1)*$B$2*$B$21),IF(BL18&gt;=BK19,$B$21*$B$2))),0)</f>
        <v>0</v>
      </c>
      <c r="BM22" s="267">
        <f>IF('Hoja De Calculo'!BN13&gt;='Hoja De Calculo'!BM13,IF(BM18=100,($B$21*BM18*$B$2)-SUM($B$22:BL22),IF(BM18&gt;BL19,((BM18-BL19+1)*$B$2*$B$21),IF(BM18&gt;=BL19,$B$21*$B$2))),0)</f>
        <v>0</v>
      </c>
      <c r="BN22" s="267">
        <f>IF('Hoja De Calculo'!BO13&gt;='Hoja De Calculo'!BN13,IF(BN18=100,($B$21*BN18*$B$2)-SUM($B$22:BM22),IF(BN18&gt;BM19,((BN18-BM19+1)*$B$2*$B$21),IF(BN18&gt;=BM19,$B$21*$B$2))),0)</f>
        <v>0</v>
      </c>
      <c r="BO22" s="267">
        <f>IF('Hoja De Calculo'!BP13&gt;='Hoja De Calculo'!BO13,IF(BO18=100,($B$21*BO18*$B$2)-SUM($B$22:BN22),IF(BO18&gt;BN19,((BO18-BN19+1)*$B$2*$B$21),IF(BO18&gt;=BN19,$B$21*$B$2))),0)</f>
        <v>0</v>
      </c>
      <c r="BP22" s="267">
        <f>IF('Hoja De Calculo'!BQ13&gt;='Hoja De Calculo'!BP13,IF(BP18=100,($B$21*BP18*$B$2)-SUM($B$22:BO22),IF(BP18&gt;BO19,((BP18-BO19+1)*$B$2*$B$21),IF(BP18&gt;=BO19,$B$21*$B$2))),0)</f>
        <v>0</v>
      </c>
      <c r="BQ22" s="267">
        <f>IF('Hoja De Calculo'!BR13&gt;='Hoja De Calculo'!BQ13,IF(BQ18=100,($B$21*BQ18*$B$2)-SUM($B$22:BP22),IF(BQ18&gt;BP19,((BQ18-BP19+1)*$B$2*$B$21),IF(BQ18&gt;=BP19,$B$21*$B$2))),0)</f>
        <v>0</v>
      </c>
      <c r="BR22" s="267">
        <f>IF('Hoja De Calculo'!BS13&gt;='Hoja De Calculo'!BR13,IF(BR18=100,($B$21*BR18*$B$2)-SUM($B$22:BQ22),IF(BR18&gt;BQ19,((BR18-BQ19+1)*$B$2*$B$21),IF(BR18&gt;=BQ19,$B$21*$B$2))),0)</f>
        <v>0</v>
      </c>
      <c r="BS22" s="267">
        <f>IF('Hoja De Calculo'!BT13&gt;='Hoja De Calculo'!BS13,IF(BS18=100,($B$21*BS18*$B$2)-SUM($B$22:BR22),IF(BS18&gt;BR19,((BS18-BR19+1)*$B$2*$B$21),IF(BS18&gt;=BR19,$B$21*$B$2))),0)</f>
        <v>0</v>
      </c>
      <c r="BT22" s="267">
        <f>IF('Hoja De Calculo'!BU13&gt;='Hoja De Calculo'!BT13,IF(BT18=100,($B$21*BT18*$B$2)-SUM($B$22:BS22),IF(BT18&gt;BS19,((BT18-BS19+1)*$B$2*$B$21),IF(BT18&gt;=BS19,$B$21*$B$2))),0)</f>
        <v>0</v>
      </c>
      <c r="BU22" s="267">
        <f>IF('Hoja De Calculo'!BV13&gt;='Hoja De Calculo'!BU13,IF(BU18=100,($B$21*BU18*$B$2)-SUM($B$22:BT22),IF(BU18&gt;BT19,((BU18-BT19+1)*$B$2*$B$21),IF(BU18&gt;=BT19,$B$21*$B$2))),0)</f>
        <v>0</v>
      </c>
      <c r="BV22" s="267">
        <f>IF('Hoja De Calculo'!BW13&gt;='Hoja De Calculo'!BV13,IF(BV18=100,($B$21*BV18*$B$2)-SUM($B$22:BU22),IF(BV18&gt;BU19,((BV18-BU19+1)*$B$2*$B$21),IF(BV18&gt;=BU19,$B$21*$B$2))),0)</f>
        <v>0</v>
      </c>
      <c r="BW22" s="267">
        <f>IF('Hoja De Calculo'!BX13&gt;='Hoja De Calculo'!BW13,IF(BW18=100,($B$21*BW18*$B$2)-SUM($B$22:BV22),IF(BW18&gt;BV19,((BW18-BV19+1)*$B$2*$B$21),IF(BW18&gt;=BV19,$B$21*$B$2))),0)</f>
        <v>0</v>
      </c>
      <c r="BX22" s="267">
        <f>IF('Hoja De Calculo'!BY13&gt;='Hoja De Calculo'!BX13,IF(BX18=100,($B$21*BX18*$B$2)-SUM($B$22:BW22),IF(BX18&gt;BW19,((BX18-BW19+1)*$B$2*$B$21),IF(BX18&gt;=BW19,$B$21*$B$2))),0)</f>
        <v>0</v>
      </c>
      <c r="BY22" s="267">
        <f>IF('Hoja De Calculo'!BZ13&gt;='Hoja De Calculo'!BY13,IF(BY18=100,($B$21*BY18*$B$2)-SUM($B$22:BX22),IF(BY18&gt;BX19,((BY18-BX19+1)*$B$2*$B$21),IF(BY18&gt;=BX19,$B$21*$B$2))),0)</f>
        <v>0</v>
      </c>
      <c r="BZ22" s="267">
        <f>IF('Hoja De Calculo'!CA13&gt;='Hoja De Calculo'!BZ13,IF(BZ18=100,($B$21*BZ18*$B$2)-SUM($B$22:BY22),IF(BZ18&gt;BY19,((BZ18-BY19+1)*$B$2*$B$21),IF(BZ18&gt;=BY19,$B$21*$B$2))),0)</f>
        <v>0</v>
      </c>
      <c r="CA22" s="267">
        <f>IF('Hoja De Calculo'!CB13&gt;='Hoja De Calculo'!CA13,IF(CA18=100,($B$21*CA18*$B$2)-SUM($B$22:BZ22),IF(CA18&gt;BZ19,((CA18-BZ19+1)*$B$2*$B$21),IF(CA18&gt;=BZ19,$B$21*$B$2))),0)</f>
        <v>0</v>
      </c>
      <c r="CB22" s="267">
        <f>IF('Hoja De Calculo'!CC13&gt;='Hoja De Calculo'!CB13,IF(CB18=100,($B$21*CB18*$B$2)-SUM($B$22:CA22),IF(CB18&gt;CA19,((CB18-CA19+1)*$B$2*$B$21),IF(CB18&gt;=CA19,$B$21*$B$2))),0)</f>
        <v>0</v>
      </c>
      <c r="CC22" s="267">
        <f>IF('Hoja De Calculo'!CD13&gt;='Hoja De Calculo'!CC13,IF(CC18=100,($B$21*CC18*$B$2)-SUM($B$22:CB22),IF(CC18&gt;CB19,((CC18-CB19+1)*$B$2*$B$21),IF(CC18&gt;=CB19,$B$21*$B$2))),0)</f>
        <v>0</v>
      </c>
      <c r="CD22" s="267">
        <f>IF('Hoja De Calculo'!CE13&gt;='Hoja De Calculo'!CD13,IF(CD18=100,($B$21*CD18*$B$2)-SUM($B$22:CC22),IF(CD18&gt;CC19,((CD18-CC19+1)*$B$2*$B$21),IF(CD18&gt;=CC19,$B$21*$B$2))),0)</f>
        <v>0</v>
      </c>
      <c r="CE22" s="267">
        <f>IF('Hoja De Calculo'!CF13&gt;='Hoja De Calculo'!CE13,IF(CE18=100,($B$21*CE18*$B$2)-SUM($B$22:CD22),IF(CE18&gt;CD19,((CE18-CD19+1)*$B$2*$B$21),IF(CE18&gt;=CD19,$B$21*$B$2))),0)</f>
        <v>0</v>
      </c>
      <c r="CF22" s="267">
        <f>IF('Hoja De Calculo'!CG13&gt;='Hoja De Calculo'!CF13,IF(CF18=100,($B$21*CF18*$B$2)-SUM($B$22:CE22),IF(CF18&gt;CE19,((CF18-CE19+1)*$B$2*$B$21),IF(CF18&gt;=CE19,$B$21*$B$2))),0)</f>
        <v>0</v>
      </c>
      <c r="CG22" s="267">
        <f>IF('Hoja De Calculo'!CH13&gt;='Hoja De Calculo'!CG13,IF(CG18=100,($B$21*CG18*$B$2)-SUM($B$22:CF22),IF(CG18&gt;CF19,((CG18-CF19+1)*$B$2*$B$21),IF(CG18&gt;=CF19,$B$21*$B$2))),0)</f>
        <v>0</v>
      </c>
      <c r="CH22" s="267">
        <f>IF('Hoja De Calculo'!CI13&gt;='Hoja De Calculo'!CH13,IF(CH18=100,($B$21*CH18*$B$2)-SUM($B$22:CG22),IF(CH18&gt;CG19,((CH18-CG19+1)*$B$2*$B$21),IF(CH18&gt;=CG19,$B$21*$B$2))),0)</f>
        <v>0</v>
      </c>
      <c r="CI22" s="267">
        <f>IF('Hoja De Calculo'!CJ13&gt;='Hoja De Calculo'!CI13,IF(CI18=100,($B$21*CI18*$B$2)-SUM($B$22:CH22),IF(CI18&gt;CH19,((CI18-CH19+1)*$B$2*$B$21),IF(CI18&gt;=CH19,$B$21*$B$2))),0)</f>
        <v>0</v>
      </c>
      <c r="CJ22" s="267">
        <f>IF('Hoja De Calculo'!CK13&gt;='Hoja De Calculo'!CJ13,IF(CJ18=100,($B$21*CJ18*$B$2)-SUM($B$22:CI22),IF(CJ18&gt;CI19,((CJ18-CI19+1)*$B$2*$B$21),IF(CJ18&gt;=CI19,$B$21*$B$2))),0)</f>
        <v>0</v>
      </c>
      <c r="CK22" s="267">
        <f>IF('Hoja De Calculo'!CL13&gt;='Hoja De Calculo'!CK13,IF(CK18=100,($B$21*CK18*$B$2)-SUM($B$22:CJ22),IF(CK18&gt;CJ19,((CK18-CJ19+1)*$B$2*$B$21),IF(CK18&gt;=CJ19,$B$21*$B$2))),0)</f>
        <v>0</v>
      </c>
      <c r="CL22" s="267">
        <f>IF('Hoja De Calculo'!CM13&gt;='Hoja De Calculo'!CL13,IF(CL18=100,($B$21*CL18*$B$2)-SUM($B$22:CK22),IF(CL18&gt;CK19,((CL18-CK19+1)*$B$2*$B$21),IF(CL18&gt;=CK19,$B$21*$B$2))),0)</f>
        <v>0</v>
      </c>
      <c r="CM22" s="267">
        <f>IF('Hoja De Calculo'!CN13&gt;='Hoja De Calculo'!CM13,IF(CM18=100,($B$21*CM18*$B$2)-SUM($B$22:CL22),IF(CM18&gt;CL19,((CM18-CL19+1)*$B$2*$B$21),IF(CM18&gt;=CL19,$B$21*$B$2))),0)</f>
        <v>0</v>
      </c>
      <c r="CN22" s="267">
        <f>IF('Hoja De Calculo'!CO13&gt;='Hoja De Calculo'!CN13,IF(CN18=100,($B$21*CN18*$B$2)-SUM($B$22:CM22),IF(CN18&gt;CM19,((CN18-CM19+1)*$B$2*$B$21),IF(CN18&gt;=CM19,$B$21*$B$2))),0)</f>
        <v>0</v>
      </c>
      <c r="CO22" s="267">
        <f>IF('Hoja De Calculo'!CP13&gt;='Hoja De Calculo'!CO13,IF(CO18=100,($B$21*CO18*$B$2)-SUM($B$22:CN22),IF(CO18&gt;CN19,((CO18-CN19+1)*$B$2*$B$21),IF(CO18&gt;=CN19,$B$21*$B$2))),0)</f>
        <v>0</v>
      </c>
      <c r="CP22" s="267">
        <f>IF('Hoja De Calculo'!CQ13&gt;='Hoja De Calculo'!CP13,IF(CP18=100,($B$21*CP18*$B$2)-SUM($B$22:CO22),IF(CP18&gt;CO19,((CP18-CO19+1)*$B$2*$B$21),IF(CP18&gt;=CO19,$B$21*$B$2))),0)</f>
        <v>0</v>
      </c>
      <c r="CQ22" s="267">
        <f>IF('Hoja De Calculo'!CR13&gt;='Hoja De Calculo'!CQ13,IF(CQ18=100,($B$21*CQ18*$B$2)-SUM($B$22:CP22),IF(CQ18&gt;CP19,((CQ18-CP19+1)*$B$2*$B$21),IF(CQ18&gt;=CP19,$B$21*$B$2))),0)</f>
        <v>0</v>
      </c>
      <c r="CR22" s="267">
        <f>IF('Hoja De Calculo'!CS13&gt;='Hoja De Calculo'!CR13,IF(CR18=100,($B$21*CR18*$B$2)-SUM($B$22:CQ22),IF(CR18&gt;CQ19,((CR18-CQ19+1)*$B$2*$B$21),IF(CR18&gt;=CQ19,$B$21*$B$2))),0)</f>
        <v>0</v>
      </c>
      <c r="CS22" s="267">
        <f>IF('Hoja De Calculo'!CT13&gt;='Hoja De Calculo'!CS13,IF(CS18=100,($B$21*CS18*$B$2)-SUM($B$22:CR22),IF(CS18&gt;CR19,((CS18-CR19+1)*$B$2*$B$21),IF(CS18&gt;=CR19,$B$21*$B$2))),0)</f>
        <v>0</v>
      </c>
      <c r="CT22" s="267">
        <f>IF('Hoja De Calculo'!CU13&gt;='Hoja De Calculo'!CT13,IF(CT18=100,($B$21*CT18*$B$2)-SUM($B$22:CS22),IF(CT18&gt;CS19,((CT18-CS19+1)*$B$2*$B$21),IF(CT18&gt;=CS19,$B$21*$B$2))),0)</f>
        <v>0</v>
      </c>
      <c r="CU22" s="267">
        <f>IF('Hoja De Calculo'!CV13&gt;='Hoja De Calculo'!CU13,IF(CU18=100,($B$21*CU18*$B$2)-SUM($B$22:CT22),IF(CU18&gt;CT19,((CU18-CT19+1)*$B$2*$B$21),IF(CU18&gt;=CT19,$B$21*$B$2))),0)</f>
        <v>0</v>
      </c>
      <c r="CV22" s="267">
        <f>IF('Hoja De Calculo'!CW13&gt;='Hoja De Calculo'!CV13,IF(CV18=100,($B$21*CV18*$B$2)-SUM($B$22:CU22),IF(CV18&gt;CU19,((CV18-CU19+1)*$B$2*$B$21),IF(CV18&gt;=CU19,$B$21*$B$2))),0)</f>
        <v>0</v>
      </c>
      <c r="CW22" s="267">
        <f>IF('Hoja De Calculo'!CX13&gt;='Hoja De Calculo'!CW13,IF(CW18=100,($B$21*CW18*$B$2)-SUM($B$22:CV22),IF(CW18&gt;CV19,((CW18-CV19+1)*$B$2*$B$21),IF(CW18&gt;=CV19,$B$21*$B$2))),0)</f>
        <v>0</v>
      </c>
    </row>
    <row r="23" spans="1:101" x14ac:dyDescent="0.35">
      <c r="A23" t="s">
        <v>156</v>
      </c>
      <c r="B23" s="273"/>
      <c r="C23" s="274">
        <f>($C$21*$B$2*(C19+(IF(C19=100,0,1))))</f>
        <v>0</v>
      </c>
      <c r="D23" s="274">
        <f>IF('Hoja De Calculo'!E13&gt;='Hoja De Calculo'!D13,IF(D18=100,($C$21*D18*$B$2)-SUM($C$23:C23),IF(D18&gt;C19,((D18-C19+1)*$B$2*$C$21),IF(D18&gt;=C19,$C$21*$B$2))),0)</f>
        <v>0</v>
      </c>
      <c r="E23" s="274">
        <f>IF('Hoja De Calculo'!F13&gt;='Hoja De Calculo'!E13,IF(E18=100,($C$21*E18*$B$2)-SUM($C$23:D23),IF(E18&gt;D19,((E18-D19+1)*$B$2*$C$21),IF(E18&gt;=D19,$C$21*$B$2))),0)</f>
        <v>0</v>
      </c>
      <c r="F23" s="274">
        <f>IF('Hoja De Calculo'!G13&gt;='Hoja De Calculo'!F13,IF(F18=100,($C$21*F18*$B$2)-SUM($C$23:E23),IF(F18&gt;E19,((F18-E19+1)*$B$2*$C$21),IF(F18&gt;=E19,$C$21*$B$2))),0)</f>
        <v>0</v>
      </c>
      <c r="G23" s="274">
        <f>IF('Hoja De Calculo'!H13&gt;='Hoja De Calculo'!G13,IF(G18=100,($C$21*G18*$B$2)-SUM($C$23:F23),IF(G18&gt;F19,((G18-F19+1)*$B$2*$C$21),IF(G18&gt;=F19,$C$21*$B$2))),0)</f>
        <v>0</v>
      </c>
      <c r="H23" s="274">
        <f>IF('Hoja De Calculo'!I13&gt;='Hoja De Calculo'!H13,IF(H18=100,($C$21*H18*$B$2)-SUM($C$23:G23),IF(H18&gt;G19,((H18-G19+1)*$B$2*$C$21),IF(H18&gt;=G19,$C$21*$B$2))),0)</f>
        <v>0</v>
      </c>
      <c r="I23" s="274">
        <f>IF('Hoja De Calculo'!J13&gt;='Hoja De Calculo'!I13,IF(I18=100,($C$21*I18*$B$2)-SUM($C$23:H23),IF(I18&gt;H19,((I18-H19+1)*$B$2*$C$21),IF(I18&gt;=H19,$C$21*$B$2))),0)</f>
        <v>0</v>
      </c>
      <c r="J23" s="274">
        <f>IF('Hoja De Calculo'!K13&gt;='Hoja De Calculo'!J13,IF(J18=100,($C$21*J18*$B$2)-SUM($C$23:I23),IF(J18&gt;I19,((J18-I19+1)*$B$2*$C$21),IF(J18&gt;=I19,$C$21*$B$2))),0)</f>
        <v>0</v>
      </c>
      <c r="K23" s="274">
        <f>IF('Hoja De Calculo'!L13&gt;='Hoja De Calculo'!K13,IF(K18=100,($C$21*K18*$B$2)-SUM($C$23:J23),IF(K18&gt;J19,((K18-J19+1)*$B$2*$C$21),IF(K18&gt;=J19,$C$21*$B$2))),0)</f>
        <v>0</v>
      </c>
      <c r="L23" s="274">
        <f>IF('Hoja De Calculo'!M13&gt;='Hoja De Calculo'!L13,IF(L18=100,($C$21*L18*$B$2)-SUM($C$23:K23),IF(L18&gt;K19,((L18-K19+1)*$B$2*$C$21),IF(L18&gt;=K19,$C$21*$B$2))),0)</f>
        <v>0</v>
      </c>
      <c r="M23" s="274">
        <f>IF('Hoja De Calculo'!N13&gt;='Hoja De Calculo'!M13,IF(M18=100,($C$21*M18*$B$2)-SUM($C$23:L23),IF(M18&gt;L19,((M18-L19+1)*$B$2*$C$21),IF(M18&gt;=L19,$C$21*$B$2))),0)</f>
        <v>0</v>
      </c>
      <c r="N23" s="274">
        <f>IF('Hoja De Calculo'!O13&gt;='Hoja De Calculo'!N13,IF(N18=100,($C$21*N18*$B$2)-SUM($C$23:M23),IF(N18&gt;M19,((N18-M19+1)*$B$2*$C$21),IF(N18&gt;=M19,$C$21*$B$2))),0)</f>
        <v>0</v>
      </c>
      <c r="O23" s="274">
        <f>IF('Hoja De Calculo'!P13&gt;='Hoja De Calculo'!O13,IF(O18=100,($C$21*O18*$B$2)-SUM($C$23:N23),IF(O18&gt;N19,((O18-N19+1)*$B$2*$C$21),IF(O18&gt;=N19,$C$21*$B$2))),0)</f>
        <v>0</v>
      </c>
      <c r="P23" s="274">
        <f>IF('Hoja De Calculo'!Q13&gt;='Hoja De Calculo'!P13,IF(P18=100,($C$21*P18*$B$2)-SUM($C$23:O23),IF(P18&gt;O19,((P18-O19+1)*$B$2*$C$21),IF(P18&gt;=O19,$C$21*$B$2))),0)</f>
        <v>0</v>
      </c>
      <c r="Q23" s="274">
        <f>IF('Hoja De Calculo'!R13&gt;='Hoja De Calculo'!Q13,IF(Q18=100,($C$21*Q18*$B$2)-SUM($C$23:P23),IF(Q18&gt;P19,((Q18-P19+1)*$B$2*$C$21),IF(Q18&gt;=P19,$C$21*$B$2))),0)</f>
        <v>0</v>
      </c>
      <c r="R23" s="274">
        <f>IF('Hoja De Calculo'!S13&gt;='Hoja De Calculo'!R13,IF(R18=100,($C$21*R18*$B$2)-SUM($C$23:Q23),IF(R18&gt;Q19,((R18-Q19+1)*$B$2*$C$21),IF(R18&gt;=Q19,$C$21*$B$2))),0)</f>
        <v>0</v>
      </c>
      <c r="S23" s="274">
        <f>IF('Hoja De Calculo'!T13&gt;='Hoja De Calculo'!S13,IF(S18=100,($C$21*S18*$B$2)-SUM($C$23:R23),IF(S18&gt;R19,((S18-R19+1)*$B$2*$C$21),IF(S18&gt;=R19,$C$21*$B$2))),0)</f>
        <v>0</v>
      </c>
      <c r="T23" s="274">
        <f>IF('Hoja De Calculo'!U13&gt;='Hoja De Calculo'!T13,IF(T18=100,($C$21*T18*$B$2)-SUM($C$23:S23),IF(T18&gt;S19,((T18-S19+1)*$B$2*$C$21),IF(T18&gt;=S19,$C$21*$B$2))),0)</f>
        <v>0</v>
      </c>
      <c r="U23" s="274">
        <f>IF('Hoja De Calculo'!V13&gt;='Hoja De Calculo'!U13,IF(U18=100,($C$21*U18*$B$2)-SUM($C$23:T23),IF(U18&gt;T19,((U18-T19+1)*$B$2*$C$21),IF(U18&gt;=T19,$C$21*$B$2))),0)</f>
        <v>0</v>
      </c>
      <c r="V23" s="274">
        <f>IF('Hoja De Calculo'!W13&gt;='Hoja De Calculo'!V13,IF(V18=100,($C$21*V18*$B$2)-SUM($C$23:U23),IF(V18&gt;U19,((V18-U19+1)*$B$2*$C$21),IF(V18&gt;=U19,$C$21*$B$2))),0)</f>
        <v>0</v>
      </c>
      <c r="W23" s="274">
        <f>IF('Hoja De Calculo'!X13&gt;='Hoja De Calculo'!W13,IF(W18=100,($C$21*W18*$B$2)-SUM($C$23:V23),IF(W18&gt;V19,((W18-V19+1)*$B$2*$C$21),IF(W18&gt;=V19,$C$21*$B$2))),0)</f>
        <v>0</v>
      </c>
      <c r="X23" s="274">
        <f>IF('Hoja De Calculo'!Y13&gt;='Hoja De Calculo'!X13,IF(X18=100,($C$21*X18*$B$2)-SUM($C$23:W23),IF(X18&gt;W19,((X18-W19+1)*$B$2*$C$21),IF(X18&gt;=W19,$C$21*$B$2))),0)</f>
        <v>0</v>
      </c>
      <c r="Y23" s="274">
        <f>IF('Hoja De Calculo'!Z13&gt;='Hoja De Calculo'!Y13,IF(Y18=100,($C$21*Y18*$B$2)-SUM($C$23:X23),IF(Y18&gt;X19,((Y18-X19+1)*$B$2*$C$21),IF(Y18&gt;=X19,$C$21*$B$2))),0)</f>
        <v>0</v>
      </c>
      <c r="Z23" s="274">
        <f>IF('Hoja De Calculo'!AA13&gt;='Hoja De Calculo'!Z13,IF(Z18=100,($C$21*Z18*$B$2)-SUM($C$23:Y23),IF(Z18&gt;Y19,((Z18-Y19+1)*$B$2*$C$21),IF(Z18&gt;=Y19,$C$21*$B$2))),0)</f>
        <v>0</v>
      </c>
      <c r="AA23" s="274">
        <f>IF('Hoja De Calculo'!AB13&gt;='Hoja De Calculo'!AA13,IF(AA18=100,($C$21*AA18*$B$2)-SUM($C$23:Z23),IF(AA18&gt;Z19,((AA18-Z19+1)*$B$2*$C$21),IF(AA18&gt;=Z19,$C$21*$B$2))),0)</f>
        <v>0</v>
      </c>
      <c r="AB23" s="274">
        <f>IF('Hoja De Calculo'!AC13&gt;='Hoja De Calculo'!AB13,IF(AB18=100,($C$21*AB18*$B$2)-SUM($C$23:AA23),IF(AB18&gt;AA19,((AB18-AA19+1)*$B$2*$C$21),IF(AB18&gt;=AA19,$C$21*$B$2))),0)</f>
        <v>0</v>
      </c>
      <c r="AC23" s="274">
        <f>IF('Hoja De Calculo'!AD13&gt;='Hoja De Calculo'!AC13,IF(AC18=100,($C$21*AC18*$B$2)-SUM($C$23:AB23),IF(AC18&gt;AB19,((AC18-AB19+1)*$B$2*$C$21),IF(AC18&gt;=AB19,$C$21*$B$2))),0)</f>
        <v>0</v>
      </c>
      <c r="AD23" s="274">
        <f>IF('Hoja De Calculo'!AE13&gt;='Hoja De Calculo'!AD13,IF(AD18=100,($C$21*AD18*$B$2)-SUM($C$23:AC23),IF(AD18&gt;AC19,((AD18-AC19+1)*$B$2*$C$21),IF(AD18&gt;=AC19,$C$21*$B$2))),0)</f>
        <v>0</v>
      </c>
      <c r="AE23" s="274">
        <f>IF('Hoja De Calculo'!AF13&gt;='Hoja De Calculo'!AE13,IF(AE18=100,($C$21*AE18*$B$2)-SUM($C$23:AD23),IF(AE18&gt;AD19,((AE18-AD19+1)*$B$2*$C$21),IF(AE18&gt;=AD19,$C$21*$B$2))),0)</f>
        <v>0</v>
      </c>
      <c r="AF23" s="274">
        <f>IF('Hoja De Calculo'!AG13&gt;='Hoja De Calculo'!AF13,IF(AF18=100,($C$21*AF18*$B$2)-SUM($C$23:AE23),IF(AF18&gt;AE19,((AF18-AE19+1)*$B$2*$C$21),IF(AF18&gt;=AE19,$C$21*$B$2))),0)</f>
        <v>0</v>
      </c>
      <c r="AG23" s="274">
        <f>IF('Hoja De Calculo'!AH13&gt;='Hoja De Calculo'!AG13,IF(AG18=100,($C$21*AG18*$B$2)-SUM($C$23:AF23),IF(AG18&gt;AF19,((AG18-AF19+1)*$B$2*$C$21),IF(AG18&gt;=AF19,$C$21*$B$2))),0)</f>
        <v>0</v>
      </c>
      <c r="AH23" s="274">
        <f>IF('Hoja De Calculo'!AI13&gt;='Hoja De Calculo'!AH13,IF(AH18=100,($C$21*AH18*$B$2)-SUM($C$23:AG23),IF(AH18&gt;AG19,((AH18-AG19+1)*$B$2*$C$21),IF(AH18&gt;=AG19,$C$21*$B$2))),0)</f>
        <v>0</v>
      </c>
      <c r="AI23" s="274">
        <f>IF('Hoja De Calculo'!AJ13&gt;='Hoja De Calculo'!AI13,IF(AI18=100,($C$21*AI18*$B$2)-SUM($C$23:AH23),IF(AI18&gt;AH19,((AI18-AH19+1)*$B$2*$C$21),IF(AI18&gt;=AH19,$C$21*$B$2))),0)</f>
        <v>0</v>
      </c>
      <c r="AJ23" s="274">
        <f>IF('Hoja De Calculo'!AK13&gt;='Hoja De Calculo'!AJ13,IF(AJ18=100,($C$21*AJ18*$B$2)-SUM($C$23:AI23),IF(AJ18&gt;AI19,((AJ18-AI19+1)*$B$2*$C$21),IF(AJ18&gt;=AI19,$C$21*$B$2))),0)</f>
        <v>0</v>
      </c>
      <c r="AK23" s="274">
        <f>IF('Hoja De Calculo'!AL13&gt;='Hoja De Calculo'!AK13,IF(AK18=100,($C$21*AK18*$B$2)-SUM($C$23:AJ23),IF(AK18&gt;AJ19,((AK18-AJ19+1)*$B$2*$C$21),IF(AK18&gt;=AJ19,$C$21*$B$2))),0)</f>
        <v>0</v>
      </c>
      <c r="AL23" s="274">
        <f>IF('Hoja De Calculo'!AM13&gt;='Hoja De Calculo'!AL13,IF(AL18=100,($C$21*AL18*$B$2)-SUM($C$23:AK23),IF(AL18&gt;AK19,((AL18-AK19+1)*$B$2*$C$21),IF(AL18&gt;=AK19,$C$21*$B$2))),0)</f>
        <v>0</v>
      </c>
      <c r="AM23" s="274">
        <f>IF('Hoja De Calculo'!AN13&gt;='Hoja De Calculo'!AM13,IF(AM18=100,($C$21*AM18*$B$2)-SUM($C$23:AL23),IF(AM18&gt;AL19,((AM18-AL19+1)*$B$2*$C$21),IF(AM18&gt;=AL19,$C$21*$B$2))),0)</f>
        <v>0</v>
      </c>
      <c r="AN23" s="274">
        <f>IF('Hoja De Calculo'!AO13&gt;='Hoja De Calculo'!AN13,IF(AN18=100,($C$21*AN18*$B$2)-SUM($C$23:AM23),IF(AN18&gt;AM19,((AN18-AM19+1)*$B$2*$C$21),IF(AN18&gt;=AM19,$C$21*$B$2))),0)</f>
        <v>0</v>
      </c>
      <c r="AO23" s="274">
        <f>IF('Hoja De Calculo'!AP13&gt;='Hoja De Calculo'!AO13,IF(AO18=100,($C$21*AO18*$B$2)-SUM($C$23:AN23),IF(AO18&gt;AN19,((AO18-AN19+1)*$B$2*$C$21),IF(AO18&gt;=AN19,$C$21*$B$2))),0)</f>
        <v>0</v>
      </c>
      <c r="AP23" s="274">
        <f>IF('Hoja De Calculo'!AQ13&gt;='Hoja De Calculo'!AP13,IF(AP18=100,($C$21*AP18*$B$2)-SUM($C$23:AO23),IF(AP18&gt;AO19,((AP18-AO19+1)*$B$2*$C$21),IF(AP18&gt;=AO19,$C$21*$B$2))),0)</f>
        <v>0</v>
      </c>
      <c r="AQ23" s="274">
        <f>IF('Hoja De Calculo'!AR13&gt;='Hoja De Calculo'!AQ13,IF(AQ18=100,($C$21*AQ18*$B$2)-SUM($C$23:AP23),IF(AQ18&gt;AP19,((AQ18-AP19+1)*$B$2*$C$21),IF(AQ18&gt;=AP19,$C$21*$B$2))),0)</f>
        <v>0</v>
      </c>
      <c r="AR23" s="274">
        <f>IF('Hoja De Calculo'!AS13&gt;='Hoja De Calculo'!AR13,IF(AR18=100,($C$21*AR18*$B$2)-SUM($C$23:AQ23),IF(AR18&gt;AQ19,((AR18-AQ19+1)*$B$2*$C$21),IF(AR18&gt;=AQ19,$C$21*$B$2))),0)</f>
        <v>0</v>
      </c>
      <c r="AS23" s="274">
        <f>IF('Hoja De Calculo'!AT13&gt;='Hoja De Calculo'!AS13,IF(AS18=100,($C$21*AS18*$B$2)-SUM($C$23:AR23),IF(AS18&gt;AR19,((AS18-AR19+1)*$B$2*$C$21),IF(AS18&gt;=AR19,$C$21*$B$2))),0)</f>
        <v>0</v>
      </c>
      <c r="AT23" s="274">
        <f>IF('Hoja De Calculo'!AU13&gt;='Hoja De Calculo'!AT13,IF(AT18=100,($C$21*AT18*$B$2)-SUM($C$23:AS23),IF(AT18&gt;AS19,((AT18-AS19+1)*$B$2*$C$21),IF(AT18&gt;=AS19,$C$21*$B$2))),0)</f>
        <v>0</v>
      </c>
      <c r="AU23" s="274">
        <f>IF('Hoja De Calculo'!AV13&gt;='Hoja De Calculo'!AU13,IF(AU18=100,($C$21*AU18*$B$2)-SUM($C$23:AT23),IF(AU18&gt;AT19,((AU18-AT19+1)*$B$2*$C$21),IF(AU18&gt;=AT19,$C$21*$B$2))),0)</f>
        <v>0</v>
      </c>
      <c r="AV23" s="274">
        <f>IF('Hoja De Calculo'!AW13&gt;='Hoja De Calculo'!AV13,IF(AV18=100,($C$21*AV18*$B$2)-SUM($C$23:AU23),IF(AV18&gt;AU19,((AV18-AU19+1)*$B$2*$C$21),IF(AV18&gt;=AU19,$C$21*$B$2))),0)</f>
        <v>0</v>
      </c>
      <c r="AW23" s="274">
        <f>IF('Hoja De Calculo'!AX13&gt;='Hoja De Calculo'!AW13,IF(AW18=100,($C$21*AW18*$B$2)-SUM($C$23:AV23),IF(AW18&gt;AV19,((AW18-AV19+1)*$B$2*$C$21),IF(AW18&gt;=AV19,$C$21*$B$2))),0)</f>
        <v>0</v>
      </c>
      <c r="AX23" s="274">
        <f>IF('Hoja De Calculo'!AY13&gt;='Hoja De Calculo'!AX13,IF(AX18=100,($C$21*AX18*$B$2)-SUM($C$23:AW23),IF(AX18&gt;AW19,((AX18-AW19+1)*$B$2*$C$21),IF(AX18&gt;=AW19,$C$21*$B$2))),0)</f>
        <v>0</v>
      </c>
      <c r="AY23" s="274">
        <f>IF('Hoja De Calculo'!AZ13&gt;='Hoja De Calculo'!AY13,IF(AY18=100,($C$21*AY18*$B$2)-SUM($C$23:AX23),IF(AY18&gt;AX19,((AY18-AX19+1)*$B$2*$C$21),IF(AY18&gt;=AX19,$C$21*$B$2))),0)</f>
        <v>0</v>
      </c>
      <c r="AZ23" s="274">
        <f>IF('Hoja De Calculo'!BA13&gt;='Hoja De Calculo'!AZ13,IF(AZ18=100,($C$21*AZ18*$B$2)-SUM($C$23:AY23),IF(AZ18&gt;AY19,((AZ18-AY19+1)*$B$2*$C$21),IF(AZ18&gt;=AY19,$C$21*$B$2))),0)</f>
        <v>0</v>
      </c>
      <c r="BA23" s="274">
        <f>IF('Hoja De Calculo'!BB13&gt;='Hoja De Calculo'!BA13,IF(BA18=100,($C$21*BA18*$B$2)-SUM($C$23:AZ23),IF(BA18&gt;AZ19,((BA18-AZ19+1)*$B$2*$C$21),IF(BA18&gt;=AZ19,$C$21*$B$2))),0)</f>
        <v>0</v>
      </c>
      <c r="BB23" s="274">
        <f>IF('Hoja De Calculo'!BC13&gt;='Hoja De Calculo'!BB13,IF(BB18=100,($C$21*BB18*$B$2)-SUM($C$23:BA23),IF(BB18&gt;BA19,((BB18-BA19+1)*$B$2*$C$21),IF(BB18&gt;=BA19,$C$21*$B$2))),0)</f>
        <v>0</v>
      </c>
      <c r="BC23" s="274">
        <f>IF('Hoja De Calculo'!BD13&gt;='Hoja De Calculo'!BC13,IF(BC18=100,($C$21*BC18*$B$2)-SUM($C$23:BB23),IF(BC18&gt;BB19,((BC18-BB19+1)*$B$2*$C$21),IF(BC18&gt;=BB19,$C$21*$B$2))),0)</f>
        <v>0</v>
      </c>
      <c r="BD23" s="274">
        <f>IF('Hoja De Calculo'!BE13&gt;='Hoja De Calculo'!BD13,IF(BD18=100,($C$21*BD18*$B$2)-SUM($C$23:BC23),IF(BD18&gt;BC19,((BD18-BC19+1)*$B$2*$C$21),IF(BD18&gt;=BC19,$C$21*$B$2))),0)</f>
        <v>0</v>
      </c>
      <c r="BE23" s="274">
        <f>IF('Hoja De Calculo'!BF13&gt;='Hoja De Calculo'!BE13,IF(BE18=100,($C$21*BE18*$B$2)-SUM($C$23:BD23),IF(BE18&gt;BD19,((BE18-BD19+1)*$B$2*$C$21),IF(BE18&gt;=BD19,$C$21*$B$2))),0)</f>
        <v>0</v>
      </c>
      <c r="BF23" s="274">
        <f>IF('Hoja De Calculo'!BG13&gt;='Hoja De Calculo'!BF13,IF(BF18=100,($C$21*BF18*$B$2)-SUM($C$23:BE23),IF(BF18&gt;BE19,((BF18-BE19+1)*$B$2*$C$21),IF(BF18&gt;=BE19,$C$21*$B$2))),0)</f>
        <v>0</v>
      </c>
      <c r="BG23" s="274">
        <f>IF('Hoja De Calculo'!BH13&gt;='Hoja De Calculo'!BG13,IF(BG18=100,($C$21*BG18*$B$2)-SUM($C$23:BF23),IF(BG18&gt;BF19,((BG18-BF19+1)*$B$2*$C$21),IF(BG18&gt;=BF19,$C$21*$B$2))),0)</f>
        <v>0</v>
      </c>
      <c r="BH23" s="274">
        <f>IF('Hoja De Calculo'!BI13&gt;='Hoja De Calculo'!BH13,IF(BH18=100,($C$21*BH18*$B$2)-SUM($C$23:BG23),IF(BH18&gt;BG19,((BH18-BG19+1)*$B$2*$C$21),IF(BH18&gt;=BG19,$C$21*$B$2))),0)</f>
        <v>0</v>
      </c>
      <c r="BI23" s="274">
        <f>IF('Hoja De Calculo'!BJ13&gt;='Hoja De Calculo'!BI13,IF(BI18=100,($C$21*BI18*$B$2)-SUM($C$23:BH23),IF(BI18&gt;BH19,((BI18-BH19+1)*$B$2*$C$21),IF(BI18&gt;=BH19,$C$21*$B$2))),0)</f>
        <v>0</v>
      </c>
      <c r="BJ23" s="274">
        <f>IF('Hoja De Calculo'!BK13&gt;='Hoja De Calculo'!BJ13,IF(BJ18=100,($C$21*BJ18*$B$2)-SUM($C$23:BI23),IF(BJ18&gt;BI19,((BJ18-BI19+1)*$B$2*$C$21),IF(BJ18&gt;=BI19,$C$21*$B$2))),0)</f>
        <v>0</v>
      </c>
      <c r="BK23" s="274">
        <f>IF('Hoja De Calculo'!BL13&gt;='Hoja De Calculo'!BK13,IF(BK18=100,($C$21*BK18*$B$2)-SUM($C$23:BJ23),IF(BK18&gt;BJ19,((BK18-BJ19+1)*$B$2*$C$21),IF(BK18&gt;=BJ19,$C$21*$B$2))),0)</f>
        <v>0</v>
      </c>
      <c r="BL23" s="274">
        <f>IF('Hoja De Calculo'!BM13&gt;='Hoja De Calculo'!BL13,IF(BL18=100,($C$21*BL18*$B$2)-SUM($C$23:BK23),IF(BL18&gt;BK19,((BL18-BK19+1)*$B$2*$C$21),IF(BL18&gt;=BK19,$C$21*$B$2))),0)</f>
        <v>0</v>
      </c>
      <c r="BM23" s="274">
        <f>IF('Hoja De Calculo'!BN13&gt;='Hoja De Calculo'!BM13,IF(BM18=100,($C$21*BM18*$B$2)-SUM($C$23:BL23),IF(BM18&gt;BL19,((BM18-BL19+1)*$B$2*$C$21),IF(BM18&gt;=BL19,$C$21*$B$2))),0)</f>
        <v>0</v>
      </c>
      <c r="BN23" s="274">
        <f>IF('Hoja De Calculo'!BO13&gt;='Hoja De Calculo'!BN13,IF(BN18=100,($C$21*BN18*$B$2)-SUM($C$23:BM23),IF(BN18&gt;BM19,((BN18-BM19+1)*$B$2*$C$21),IF(BN18&gt;=BM19,$C$21*$B$2))),0)</f>
        <v>0</v>
      </c>
      <c r="BO23" s="274">
        <f>IF('Hoja De Calculo'!BP13&gt;='Hoja De Calculo'!BO13,IF(BO18=100,($C$21*BO18*$B$2)-SUM($C$23:BN23),IF(BO18&gt;BN19,((BO18-BN19+1)*$B$2*$C$21),IF(BO18&gt;=BN19,$C$21*$B$2))),0)</f>
        <v>0</v>
      </c>
      <c r="BP23" s="274">
        <f>IF('Hoja De Calculo'!BQ13&gt;='Hoja De Calculo'!BP13,IF(BP18=100,($C$21*BP18*$B$2)-SUM($C$23:BO23),IF(BP18&gt;BO19,((BP18-BO19+1)*$B$2*$C$21),IF(BP18&gt;=BO19,$C$21*$B$2))),0)</f>
        <v>0</v>
      </c>
      <c r="BQ23" s="274">
        <f>IF('Hoja De Calculo'!BR13&gt;='Hoja De Calculo'!BQ13,IF(BQ18=100,($C$21*BQ18*$B$2)-SUM($C$23:BP23),IF(BQ18&gt;BP19,((BQ18-BP19+1)*$B$2*$C$21),IF(BQ18&gt;=BP19,$C$21*$B$2))),0)</f>
        <v>0</v>
      </c>
      <c r="BR23" s="274">
        <f>IF('Hoja De Calculo'!BS13&gt;='Hoja De Calculo'!BR13,IF(BR18=100,($C$21*BR18*$B$2)-SUM($C$23:BQ23),IF(BR18&gt;BQ19,((BR18-BQ19+1)*$B$2*$C$21),IF(BR18&gt;=BQ19,$C$21*$B$2))),0)</f>
        <v>0</v>
      </c>
      <c r="BS23" s="274">
        <f>IF('Hoja De Calculo'!BT13&gt;='Hoja De Calculo'!BS13,IF(BS18=100,($C$21*BS18*$B$2)-SUM($C$23:BR23),IF(BS18&gt;BR19,((BS18-BR19+1)*$B$2*$C$21),IF(BS18&gt;=BR19,$C$21*$B$2))),0)</f>
        <v>0</v>
      </c>
      <c r="BT23" s="274">
        <f>IF('Hoja De Calculo'!BU13&gt;='Hoja De Calculo'!BT13,IF(BT18=100,($C$21*BT18*$B$2)-SUM($C$23:BS23),IF(BT18&gt;BS19,((BT18-BS19+1)*$B$2*$C$21),IF(BT18&gt;=BS19,$C$21*$B$2))),0)</f>
        <v>0</v>
      </c>
      <c r="BU23" s="274">
        <f>IF('Hoja De Calculo'!BV13&gt;='Hoja De Calculo'!BU13,IF(BU18=100,($C$21*BU18*$B$2)-SUM($C$23:BT23),IF(BU18&gt;BT19,((BU18-BT19+1)*$B$2*$C$21),IF(BU18&gt;=BT19,$C$21*$B$2))),0)</f>
        <v>0</v>
      </c>
      <c r="BV23" s="274">
        <f>IF('Hoja De Calculo'!BW13&gt;='Hoja De Calculo'!BV13,IF(BV18=100,($C$21*BV18*$B$2)-SUM($C$23:BU23),IF(BV18&gt;BU19,((BV18-BU19+1)*$B$2*$C$21),IF(BV18&gt;=BU19,$C$21*$B$2))),0)</f>
        <v>0</v>
      </c>
      <c r="BW23" s="274">
        <f>IF('Hoja De Calculo'!BX13&gt;='Hoja De Calculo'!BW13,IF(BW18=100,($C$21*BW18*$B$2)-SUM($C$23:BV23),IF(BW18&gt;BV19,((BW18-BV19+1)*$B$2*$C$21),IF(BW18&gt;=BV19,$C$21*$B$2))),0)</f>
        <v>0</v>
      </c>
      <c r="BX23" s="274">
        <f>IF('Hoja De Calculo'!BY13&gt;='Hoja De Calculo'!BX13,IF(BX18=100,($C$21*BX18*$B$2)-SUM($C$23:BW23),IF(BX18&gt;BW19,((BX18-BW19+1)*$B$2*$C$21),IF(BX18&gt;=BW19,$C$21*$B$2))),0)</f>
        <v>0</v>
      </c>
      <c r="BY23" s="274">
        <f>IF('Hoja De Calculo'!BZ13&gt;='Hoja De Calculo'!BY13,IF(BY18=100,($C$21*BY18*$B$2)-SUM($C$23:BX23),IF(BY18&gt;BX19,((BY18-BX19+1)*$B$2*$C$21),IF(BY18&gt;=BX19,$C$21*$B$2))),0)</f>
        <v>0</v>
      </c>
      <c r="BZ23" s="274">
        <f>IF('Hoja De Calculo'!CA13&gt;='Hoja De Calculo'!BZ13,IF(BZ18=100,($C$21*BZ18*$B$2)-SUM($C$23:BY23),IF(BZ18&gt;BY19,((BZ18-BY19+1)*$B$2*$C$21),IF(BZ18&gt;=BY19,$C$21*$B$2))),0)</f>
        <v>0</v>
      </c>
      <c r="CA23" s="274">
        <f>IF('Hoja De Calculo'!CB13&gt;='Hoja De Calculo'!CA13,IF(CA18=100,($C$21*CA18*$B$2)-SUM($C$23:BZ23),IF(CA18&gt;BZ19,((CA18-BZ19+1)*$B$2*$C$21),IF(CA18&gt;=BZ19,$C$21*$B$2))),0)</f>
        <v>0</v>
      </c>
      <c r="CB23" s="274">
        <f>IF('Hoja De Calculo'!CC13&gt;='Hoja De Calculo'!CB13,IF(CB18=100,($C$21*CB18*$B$2)-SUM($C$23:CA23),IF(CB18&gt;CA19,((CB18-CA19+1)*$B$2*$C$21),IF(CB18&gt;=CA19,$C$21*$B$2))),0)</f>
        <v>0</v>
      </c>
      <c r="CC23" s="274">
        <f>IF('Hoja De Calculo'!CD13&gt;='Hoja De Calculo'!CC13,IF(CC18=100,($C$21*CC18*$B$2)-SUM($C$23:CB23),IF(CC18&gt;CB19,((CC18-CB19+1)*$B$2*$C$21),IF(CC18&gt;=CB19,$C$21*$B$2))),0)</f>
        <v>0</v>
      </c>
      <c r="CD23" s="274">
        <f>IF('Hoja De Calculo'!CE13&gt;='Hoja De Calculo'!CD13,IF(CD18=100,($C$21*CD18*$B$2)-SUM($C$23:CC23),IF(CD18&gt;CC19,((CD18-CC19+1)*$B$2*$C$21),IF(CD18&gt;=CC19,$C$21*$B$2))),0)</f>
        <v>0</v>
      </c>
      <c r="CE23" s="274">
        <f>IF('Hoja De Calculo'!CF13&gt;='Hoja De Calculo'!CE13,IF(CE18=100,($C$21*CE18*$B$2)-SUM($C$23:CD23),IF(CE18&gt;CD19,((CE18-CD19+1)*$B$2*$C$21),IF(CE18&gt;=CD19,$C$21*$B$2))),0)</f>
        <v>0</v>
      </c>
      <c r="CF23" s="274">
        <f>IF('Hoja De Calculo'!CG13&gt;='Hoja De Calculo'!CF13,IF(CF18=100,($C$21*CF18*$B$2)-SUM($C$23:CE23),IF(CF18&gt;CE19,((CF18-CE19+1)*$B$2*$C$21),IF(CF18&gt;=CE19,$C$21*$B$2))),0)</f>
        <v>0</v>
      </c>
      <c r="CG23" s="274">
        <f>IF('Hoja De Calculo'!CH13&gt;='Hoja De Calculo'!CG13,IF(CG18=100,($C$21*CG18*$B$2)-SUM($C$23:CF23),IF(CG18&gt;CF19,((CG18-CF19+1)*$B$2*$C$21),IF(CG18&gt;=CF19,$C$21*$B$2))),0)</f>
        <v>0</v>
      </c>
      <c r="CH23" s="274">
        <f>IF('Hoja De Calculo'!CI13&gt;='Hoja De Calculo'!CH13,IF(CH18=100,($C$21*CH18*$B$2)-SUM($C$23:CG23),IF(CH18&gt;CG19,((CH18-CG19+1)*$B$2*$C$21),IF(CH18&gt;=CG19,$C$21*$B$2))),0)</f>
        <v>0</v>
      </c>
      <c r="CI23" s="274">
        <f>IF('Hoja De Calculo'!CJ13&gt;='Hoja De Calculo'!CI13,IF(CI18=100,($C$21*CI18*$B$2)-SUM($C$23:CH23),IF(CI18&gt;CH19,((CI18-CH19+1)*$B$2*$C$21),IF(CI18&gt;=CH19,$C$21*$B$2))),0)</f>
        <v>0</v>
      </c>
      <c r="CJ23" s="274">
        <f>IF('Hoja De Calculo'!CK13&gt;='Hoja De Calculo'!CJ13,IF(CJ18=100,($C$21*CJ18*$B$2)-SUM($C$23:CI23),IF(CJ18&gt;CI19,((CJ18-CI19+1)*$B$2*$C$21),IF(CJ18&gt;=CI19,$C$21*$B$2))),0)</f>
        <v>0</v>
      </c>
      <c r="CK23" s="274">
        <f>IF('Hoja De Calculo'!CL13&gt;='Hoja De Calculo'!CK13,IF(CK18=100,($C$21*CK18*$B$2)-SUM($C$23:CJ23),IF(CK18&gt;CJ19,((CK18-CJ19+1)*$B$2*$C$21),IF(CK18&gt;=CJ19,$C$21*$B$2))),0)</f>
        <v>0</v>
      </c>
      <c r="CL23" s="274">
        <f>IF('Hoja De Calculo'!CM13&gt;='Hoja De Calculo'!CL13,IF(CL18=100,($C$21*CL18*$B$2)-SUM($C$23:CK23),IF(CL18&gt;CK19,((CL18-CK19+1)*$B$2*$C$21),IF(CL18&gt;=CK19,$C$21*$B$2))),0)</f>
        <v>0</v>
      </c>
      <c r="CM23" s="274">
        <f>IF('Hoja De Calculo'!CN13&gt;='Hoja De Calculo'!CM13,IF(CM18=100,($C$21*CM18*$B$2)-SUM($C$23:CL23),IF(CM18&gt;CL19,((CM18-CL19+1)*$B$2*$C$21),IF(CM18&gt;=CL19,$C$21*$B$2))),0)</f>
        <v>0</v>
      </c>
      <c r="CN23" s="274">
        <f>IF('Hoja De Calculo'!CO13&gt;='Hoja De Calculo'!CN13,IF(CN18=100,($C$21*CN18*$B$2)-SUM($C$23:CM23),IF(CN18&gt;CM19,((CN18-CM19+1)*$B$2*$C$21),IF(CN18&gt;=CM19,$C$21*$B$2))),0)</f>
        <v>0</v>
      </c>
      <c r="CO23" s="274">
        <f>IF('Hoja De Calculo'!CP13&gt;='Hoja De Calculo'!CO13,IF(CO18=100,($C$21*CO18*$B$2)-SUM($C$23:CN23),IF(CO18&gt;CN19,((CO18-CN19+1)*$B$2*$C$21),IF(CO18&gt;=CN19,$C$21*$B$2))),0)</f>
        <v>0</v>
      </c>
      <c r="CP23" s="274">
        <f>IF('Hoja De Calculo'!CQ13&gt;='Hoja De Calculo'!CP13,IF(CP18=100,($C$21*CP18*$B$2)-SUM($C$23:CO23),IF(CP18&gt;CO19,((CP18-CO19+1)*$B$2*$C$21),IF(CP18&gt;=CO19,$C$21*$B$2))),0)</f>
        <v>0</v>
      </c>
      <c r="CQ23" s="274">
        <f>IF('Hoja De Calculo'!CR13&gt;='Hoja De Calculo'!CQ13,IF(CQ18=100,($C$21*CQ18*$B$2)-SUM($C$23:CP23),IF(CQ18&gt;CP19,((CQ18-CP19+1)*$B$2*$C$21),IF(CQ18&gt;=CP19,$C$21*$B$2))),0)</f>
        <v>0</v>
      </c>
      <c r="CR23" s="274">
        <f>IF('Hoja De Calculo'!CS13&gt;='Hoja De Calculo'!CR13,IF(CR18=100,($C$21*CR18*$B$2)-SUM($C$23:CQ23),IF(CR18&gt;CQ19,((CR18-CQ19+1)*$B$2*$C$21),IF(CR18&gt;=CQ19,$C$21*$B$2))),0)</f>
        <v>0</v>
      </c>
      <c r="CS23" s="274">
        <f>IF('Hoja De Calculo'!CT13&gt;='Hoja De Calculo'!CS13,IF(CS18=100,($C$21*CS18*$B$2)-SUM($C$23:CR23),IF(CS18&gt;CR19,((CS18-CR19+1)*$B$2*$C$21),IF(CS18&gt;=CR19,$C$21*$B$2))),0)</f>
        <v>0</v>
      </c>
      <c r="CT23" s="274">
        <f>IF('Hoja De Calculo'!CU13&gt;='Hoja De Calculo'!CT13,IF(CT18=100,($C$21*CT18*$B$2)-SUM($C$23:CS23),IF(CT18&gt;CS19,((CT18-CS19+1)*$B$2*$C$21),IF(CT18&gt;=CS19,$C$21*$B$2))),0)</f>
        <v>0</v>
      </c>
      <c r="CU23" s="274">
        <f>IF('Hoja De Calculo'!CV13&gt;='Hoja De Calculo'!CU13,IF(CU18=100,($C$21*CU18*$B$2)-SUM($C$23:CT23),IF(CU18&gt;CT19,((CU18-CT19+1)*$B$2*$C$21),IF(CU18&gt;=CT19,$C$21*$B$2))),0)</f>
        <v>0</v>
      </c>
      <c r="CV23" s="274">
        <f>IF('Hoja De Calculo'!CW13&gt;='Hoja De Calculo'!CV13,IF(CV18=100,($C$21*CV18*$B$2)-SUM($C$23:CU23),IF(CV18&gt;CU19,((CV18-CU19+1)*$B$2*$C$21),IF(CV18&gt;=CU19,$C$21*$B$2))),0)</f>
        <v>0</v>
      </c>
      <c r="CW23" s="274">
        <f>IF('Hoja De Calculo'!CX13&gt;='Hoja De Calculo'!CW13,IF(CW18=100,($C$21*CW18*$B$2)-SUM($C$23:CV23),IF(CW18&gt;CV19,((CW18-CV19+1)*$B$2*$C$21),IF(CW18&gt;=CV19,$C$21*$B$2))),0)</f>
        <v>0</v>
      </c>
    </row>
    <row r="24" spans="1:101" x14ac:dyDescent="0.35">
      <c r="A24" t="s">
        <v>157</v>
      </c>
      <c r="B24" s="273"/>
      <c r="C24" s="280"/>
      <c r="D24" s="281">
        <f>($D$21*$B$2*(D19+(IF(D19=100,0,1))))</f>
        <v>0</v>
      </c>
      <c r="E24" s="281">
        <f>IF('Hoja De Calculo'!F13&gt;='Hoja De Calculo'!E13,IF(E18=100,($D$21*E18*$B$2)-SUM($D$24:D24),IF(E18&gt;D19,((E18-D19+1)*$B$2*$D$21),IF(E18&gt;=D19,$D$21*$B$2))),0)</f>
        <v>0</v>
      </c>
      <c r="F24" s="281">
        <f>IF('Hoja De Calculo'!G13&gt;='Hoja De Calculo'!F13,IF(F18=100,($D$21*F18*$B$2)-SUM($D$24:E24),IF(F18&gt;E19,((F18-E19+1)*$B$2*$D$21),IF(F18&gt;=E19,$D$21*$B$2))),0)</f>
        <v>0</v>
      </c>
      <c r="G24" s="281">
        <f>IF('Hoja De Calculo'!H13&gt;='Hoja De Calculo'!G13,IF(G18=100,($D$21*G18*$B$2)-SUM($D$24:F24),IF(G18&gt;F19,((G18-F19+1)*$B$2*$D$21),IF(G18&gt;=F19,$D$21*$B$2))),0)</f>
        <v>0</v>
      </c>
      <c r="H24" s="281">
        <f>IF('Hoja De Calculo'!I13&gt;='Hoja De Calculo'!H13,IF(H18=100,($D$21*H18*$B$2)-SUM($D$24:G24),IF(H18&gt;G19,((H18-G19+1)*$B$2*$D$21),IF(H18&gt;=G19,$D$21*$B$2))),0)</f>
        <v>0</v>
      </c>
      <c r="I24" s="281">
        <f>IF('Hoja De Calculo'!J13&gt;='Hoja De Calculo'!I13,IF(I18=100,($D$21*I18*$B$2)-SUM($D$24:H24),IF(I18&gt;H19,((I18-H19+1)*$B$2*$D$21),IF(I18&gt;=H19,$D$21*$B$2))),0)</f>
        <v>0</v>
      </c>
      <c r="J24" s="281">
        <f>IF('Hoja De Calculo'!K13&gt;='Hoja De Calculo'!J13,IF(J18=100,($D$21*J18*$B$2)-SUM($D$24:I24),IF(J18&gt;I19,((J18-I19+1)*$B$2*$D$21),IF(J18&gt;=I19,$D$21*$B$2))),0)</f>
        <v>0</v>
      </c>
      <c r="K24" s="281">
        <f>IF('Hoja De Calculo'!L13&gt;='Hoja De Calculo'!K13,IF(K18=100,($D$21*K18*$B$2)-SUM($D$24:J24),IF(K18&gt;J19,((K18-J19+1)*$B$2*$D$21),IF(K18&gt;=J19,$D$21*$B$2))),0)</f>
        <v>0</v>
      </c>
      <c r="L24" s="281">
        <f>IF('Hoja De Calculo'!M13&gt;='Hoja De Calculo'!L13,IF(L18=100,($D$21*L18*$B$2)-SUM($D$24:K24),IF(L18&gt;K19,((L18-K19+1)*$B$2*$D$21),IF(L18&gt;=K19,$D$21*$B$2))),0)</f>
        <v>0</v>
      </c>
      <c r="M24" s="281">
        <f>IF('Hoja De Calculo'!N13&gt;='Hoja De Calculo'!M13,IF(M18=100,($D$21*M18*$B$2)-SUM($D$24:L24),IF(M18&gt;L19,((M18-L19+1)*$B$2*$D$21),IF(M18&gt;=L19,$D$21*$B$2))),0)</f>
        <v>0</v>
      </c>
      <c r="N24" s="281">
        <f>IF('Hoja De Calculo'!O13&gt;='Hoja De Calculo'!N13,IF(N18=100,($D$21*N18*$B$2)-SUM($D$24:M24),IF(N18&gt;M19,((N18-M19+1)*$B$2*$D$21),IF(N18&gt;=M19,$D$21*$B$2))),0)</f>
        <v>0</v>
      </c>
      <c r="O24" s="281">
        <f>IF('Hoja De Calculo'!P13&gt;='Hoja De Calculo'!O13,IF(O18=100,($D$21*O18*$B$2)-SUM($D$24:N24),IF(O18&gt;N19,((O18-N19+1)*$B$2*$D$21),IF(O18&gt;=N19,$D$21*$B$2))),0)</f>
        <v>0</v>
      </c>
      <c r="P24" s="281">
        <f>IF('Hoja De Calculo'!Q13&gt;='Hoja De Calculo'!P13,IF(P18=100,($D$21*P18*$B$2)-SUM($D$24:O24),IF(P18&gt;O19,((P18-O19+1)*$B$2*$D$21),IF(P18&gt;=O19,$D$21*$B$2))),0)</f>
        <v>0</v>
      </c>
      <c r="Q24" s="281">
        <f>IF('Hoja De Calculo'!R13&gt;='Hoja De Calculo'!Q13,IF(Q18=100,($D$21*Q18*$B$2)-SUM($D$24:P24),IF(Q18&gt;P19,((Q18-P19+1)*$B$2*$D$21),IF(Q18&gt;=P19,$D$21*$B$2))),0)</f>
        <v>0</v>
      </c>
      <c r="R24" s="281">
        <f>IF('Hoja De Calculo'!S13&gt;='Hoja De Calculo'!R13,IF(R18=100,($D$21*R18*$B$2)-SUM($D$24:Q24),IF(R18&gt;Q19,((R18-Q19+1)*$B$2*$D$21),IF(R18&gt;=Q19,$D$21*$B$2))),0)</f>
        <v>0</v>
      </c>
      <c r="S24" s="281">
        <f>IF('Hoja De Calculo'!T13&gt;='Hoja De Calculo'!S13,IF(S18=100,($D$21*S18*$B$2)-SUM($D$24:R24),IF(S18&gt;R19,((S18-R19+1)*$B$2*$D$21),IF(S18&gt;=R19,$D$21*$B$2))),0)</f>
        <v>0</v>
      </c>
      <c r="T24" s="281">
        <f>IF('Hoja De Calculo'!U13&gt;='Hoja De Calculo'!T13,IF(T18=100,($D$21*T18*$B$2)-SUM($D$24:S24),IF(T18&gt;S19,((T18-S19+1)*$B$2*$D$21),IF(T18&gt;=S19,$D$21*$B$2))),0)</f>
        <v>0</v>
      </c>
      <c r="U24" s="281">
        <f>IF('Hoja De Calculo'!V13&gt;='Hoja De Calculo'!U13,IF(U18=100,($D$21*U18*$B$2)-SUM($D$24:T24),IF(U18&gt;T19,((U18-T19+1)*$B$2*$D$21),IF(U18&gt;=T19,$D$21*$B$2))),0)</f>
        <v>0</v>
      </c>
      <c r="V24" s="281">
        <f>IF('Hoja De Calculo'!W13&gt;='Hoja De Calculo'!V13,IF(V18=100,($D$21*V18*$B$2)-SUM($D$24:U24),IF(V18&gt;U19,((V18-U19+1)*$B$2*$D$21),IF(V18&gt;=U19,$D$21*$B$2))),0)</f>
        <v>0</v>
      </c>
      <c r="W24" s="281">
        <f>IF('Hoja De Calculo'!X13&gt;='Hoja De Calculo'!W13,IF(W18=100,($D$21*W18*$B$2)-SUM($D$24:V24),IF(W18&gt;V19,((W18-V19+1)*$B$2*$D$21),IF(W18&gt;=V19,$D$21*$B$2))),0)</f>
        <v>0</v>
      </c>
      <c r="X24" s="281">
        <f>IF('Hoja De Calculo'!Y13&gt;='Hoja De Calculo'!X13,IF(X18=100,($D$21*X18*$B$2)-SUM($D$24:W24),IF(X18&gt;W19,((X18-W19+1)*$B$2*$D$21),IF(X18&gt;=W19,$D$21*$B$2))),0)</f>
        <v>0</v>
      </c>
      <c r="Y24" s="281">
        <f>IF('Hoja De Calculo'!Z13&gt;='Hoja De Calculo'!Y13,IF(Y18=100,($D$21*Y18*$B$2)-SUM($D$24:X24),IF(Y18&gt;X19,((Y18-X19+1)*$B$2*$D$21),IF(Y18&gt;=X19,$D$21*$B$2))),0)</f>
        <v>0</v>
      </c>
      <c r="Z24" s="281">
        <f>IF('Hoja De Calculo'!AA13&gt;='Hoja De Calculo'!Z13,IF(Z18=100,($D$21*Z18*$B$2)-SUM($D$24:Y24),IF(Z18&gt;Y19,((Z18-Y19+1)*$B$2*$D$21),IF(Z18&gt;=Y19,$D$21*$B$2))),0)</f>
        <v>0</v>
      </c>
      <c r="AA24" s="281">
        <f>IF('Hoja De Calculo'!AB13&gt;='Hoja De Calculo'!AA13,IF(AA18=100,($D$21*AA18*$B$2)-SUM($D$24:Z24),IF(AA18&gt;Z19,((AA18-Z19+1)*$B$2*$D$21),IF(AA18&gt;=Z19,$D$21*$B$2))),0)</f>
        <v>0</v>
      </c>
      <c r="AB24" s="281">
        <f>IF('Hoja De Calculo'!AC13&gt;='Hoja De Calculo'!AB13,IF(AB18=100,($D$21*AB18*$B$2)-SUM($D$24:AA24),IF(AB18&gt;AA19,((AB18-AA19+1)*$B$2*$D$21),IF(AB18&gt;=AA19,$D$21*$B$2))),0)</f>
        <v>0</v>
      </c>
      <c r="AC24" s="281">
        <f>IF('Hoja De Calculo'!AD13&gt;='Hoja De Calculo'!AC13,IF(AC18=100,($D$21*AC18*$B$2)-SUM($D$24:AB24),IF(AC18&gt;AB19,((AC18-AB19+1)*$B$2*$D$21),IF(AC18&gt;=AB19,$D$21*$B$2))),0)</f>
        <v>0</v>
      </c>
      <c r="AD24" s="281">
        <f>IF('Hoja De Calculo'!AE13&gt;='Hoja De Calculo'!AD13,IF(AD18=100,($D$21*AD18*$B$2)-SUM($D$24:AC24),IF(AD18&gt;AC19,((AD18-AC19+1)*$B$2*$D$21),IF(AD18&gt;=AC19,$D$21*$B$2))),0)</f>
        <v>0</v>
      </c>
      <c r="AE24" s="281">
        <f>IF('Hoja De Calculo'!AF13&gt;='Hoja De Calculo'!AE13,IF(AE18=100,($D$21*AE18*$B$2)-SUM($D$24:AD24),IF(AE18&gt;AD19,((AE18-AD19+1)*$B$2*$D$21),IF(AE18&gt;=AD19,$D$21*$B$2))),0)</f>
        <v>0</v>
      </c>
      <c r="AF24" s="281">
        <f>IF('Hoja De Calculo'!AG13&gt;='Hoja De Calculo'!AF13,IF(AF18=100,($D$21*AF18*$B$2)-SUM($D$24:AE24),IF(AF18&gt;AE19,((AF18-AE19+1)*$B$2*$D$21),IF(AF18&gt;=AE19,$D$21*$B$2))),0)</f>
        <v>0</v>
      </c>
      <c r="AG24" s="281">
        <f>IF('Hoja De Calculo'!AH13&gt;='Hoja De Calculo'!AG13,IF(AG18=100,($D$21*AG18*$B$2)-SUM($D$24:AF24),IF(AG18&gt;AF19,((AG18-AF19+1)*$B$2*$D$21),IF(AG18&gt;=AF19,$D$21*$B$2))),0)</f>
        <v>0</v>
      </c>
      <c r="AH24" s="281">
        <f>IF('Hoja De Calculo'!AI13&gt;='Hoja De Calculo'!AH13,IF(AH18=100,($D$21*AH18*$B$2)-SUM($D$24:AG24),IF(AH18&gt;AG19,((AH18-AG19+1)*$B$2*$D$21),IF(AH18&gt;=AG19,$D$21*$B$2))),0)</f>
        <v>0</v>
      </c>
      <c r="AI24" s="281">
        <f>IF('Hoja De Calculo'!AJ13&gt;='Hoja De Calculo'!AI13,IF(AI18=100,($D$21*AI18*$B$2)-SUM($D$24:AH24),IF(AI18&gt;AH19,((AI18-AH19+1)*$B$2*$D$21),IF(AI18&gt;=AH19,$D$21*$B$2))),0)</f>
        <v>0</v>
      </c>
      <c r="AJ24" s="281">
        <f>IF('Hoja De Calculo'!AK13&gt;='Hoja De Calculo'!AJ13,IF(AJ18=100,($D$21*AJ18*$B$2)-SUM($D$24:AI24),IF(AJ18&gt;AI19,((AJ18-AI19+1)*$B$2*$D$21),IF(AJ18&gt;=AI19,$D$21*$B$2))),0)</f>
        <v>0</v>
      </c>
      <c r="AK24" s="281">
        <f>IF('Hoja De Calculo'!AL13&gt;='Hoja De Calculo'!AK13,IF(AK18=100,($D$21*AK18*$B$2)-SUM($D$24:AJ24),IF(AK18&gt;AJ19,((AK18-AJ19+1)*$B$2*$D$21),IF(AK18&gt;=AJ19,$D$21*$B$2))),0)</f>
        <v>0</v>
      </c>
      <c r="AL24" s="281">
        <f>IF('Hoja De Calculo'!AM13&gt;='Hoja De Calculo'!AL13,IF(AL18=100,($D$21*AL18*$B$2)-SUM($D$24:AK24),IF(AL18&gt;AK19,((AL18-AK19+1)*$B$2*$D$21),IF(AL18&gt;=AK19,$D$21*$B$2))),0)</f>
        <v>0</v>
      </c>
      <c r="AM24" s="281">
        <f>IF('Hoja De Calculo'!AN13&gt;='Hoja De Calculo'!AM13,IF(AM18=100,($D$21*AM18*$B$2)-SUM($D$24:AL24),IF(AM18&gt;AL19,((AM18-AL19+1)*$B$2*$D$21),IF(AM18&gt;=AL19,$D$21*$B$2))),0)</f>
        <v>0</v>
      </c>
      <c r="AN24" s="281">
        <f>IF('Hoja De Calculo'!AO13&gt;='Hoja De Calculo'!AN13,IF(AN18=100,($D$21*AN18*$B$2)-SUM($D$24:AM24),IF(AN18&gt;AM19,((AN18-AM19+1)*$B$2*$D$21),IF(AN18&gt;=AM19,$D$21*$B$2))),0)</f>
        <v>0</v>
      </c>
      <c r="AO24" s="281">
        <f>IF('Hoja De Calculo'!AP13&gt;='Hoja De Calculo'!AO13,IF(AO18=100,($D$21*AO18*$B$2)-SUM($D$24:AN24),IF(AO18&gt;AN19,((AO18-AN19+1)*$B$2*$D$21),IF(AO18&gt;=AN19,$D$21*$B$2))),0)</f>
        <v>0</v>
      </c>
      <c r="AP24" s="281">
        <f>IF('Hoja De Calculo'!AQ13&gt;='Hoja De Calculo'!AP13,IF(AP18=100,($D$21*AP18*$B$2)-SUM($D$24:AO24),IF(AP18&gt;AO19,((AP18-AO19+1)*$B$2*$D$21),IF(AP18&gt;=AO19,$D$21*$B$2))),0)</f>
        <v>0</v>
      </c>
      <c r="AQ24" s="281">
        <f>IF('Hoja De Calculo'!AR13&gt;='Hoja De Calculo'!AQ13,IF(AQ18=100,($D$21*AQ18*$B$2)-SUM($D$24:AP24),IF(AQ18&gt;AP19,((AQ18-AP19+1)*$B$2*$D$21),IF(AQ18&gt;=AP19,$D$21*$B$2))),0)</f>
        <v>0</v>
      </c>
      <c r="AR24" s="281">
        <f>IF('Hoja De Calculo'!AS13&gt;='Hoja De Calculo'!AR13,IF(AR18=100,($D$21*AR18*$B$2)-SUM($D$24:AQ24),IF(AR18&gt;AQ19,((AR18-AQ19+1)*$B$2*$D$21),IF(AR18&gt;=AQ19,$D$21*$B$2))),0)</f>
        <v>0</v>
      </c>
      <c r="AS24" s="281">
        <f>IF('Hoja De Calculo'!AT13&gt;='Hoja De Calculo'!AS13,IF(AS18=100,($D$21*AS18*$B$2)-SUM($D$24:AR24),IF(AS18&gt;AR19,((AS18-AR19+1)*$B$2*$D$21),IF(AS18&gt;=AR19,$D$21*$B$2))),0)</f>
        <v>0</v>
      </c>
      <c r="AT24" s="281">
        <f>IF('Hoja De Calculo'!AU13&gt;='Hoja De Calculo'!AT13,IF(AT18=100,($D$21*AT18*$B$2)-SUM($D$24:AS24),IF(AT18&gt;AS19,((AT18-AS19+1)*$B$2*$D$21),IF(AT18&gt;=AS19,$D$21*$B$2))),0)</f>
        <v>0</v>
      </c>
      <c r="AU24" s="281">
        <f>IF('Hoja De Calculo'!AV13&gt;='Hoja De Calculo'!AU13,IF(AU18=100,($D$21*AU18*$B$2)-SUM($D$24:AT24),IF(AU18&gt;AT19,((AU18-AT19+1)*$B$2*$D$21),IF(AU18&gt;=AT19,$D$21*$B$2))),0)</f>
        <v>0</v>
      </c>
      <c r="AV24" s="281">
        <f>IF('Hoja De Calculo'!AW13&gt;='Hoja De Calculo'!AV13,IF(AV18=100,($D$21*AV18*$B$2)-SUM($D$24:AU24),IF(AV18&gt;AU19,((AV18-AU19+1)*$B$2*$D$21),IF(AV18&gt;=AU19,$D$21*$B$2))),0)</f>
        <v>0</v>
      </c>
      <c r="AW24" s="281">
        <f>IF('Hoja De Calculo'!AX13&gt;='Hoja De Calculo'!AW13,IF(AW18=100,($D$21*AW18*$B$2)-SUM($D$24:AV24),IF(AW18&gt;AV19,((AW18-AV19+1)*$B$2*$D$21),IF(AW18&gt;=AV19,$D$21*$B$2))),0)</f>
        <v>0</v>
      </c>
      <c r="AX24" s="281">
        <f>IF('Hoja De Calculo'!AY13&gt;='Hoja De Calculo'!AX13,IF(AX18=100,($D$21*AX18*$B$2)-SUM($D$24:AW24),IF(AX18&gt;AW19,((AX18-AW19+1)*$B$2*$D$21),IF(AX18&gt;=AW19,$D$21*$B$2))),0)</f>
        <v>0</v>
      </c>
      <c r="AY24" s="281">
        <f>IF('Hoja De Calculo'!AZ13&gt;='Hoja De Calculo'!AY13,IF(AY18=100,($D$21*AY18*$B$2)-SUM($D$24:AX24),IF(AY18&gt;AX19,((AY18-AX19+1)*$B$2*$D$21),IF(AY18&gt;=AX19,$D$21*$B$2))),0)</f>
        <v>0</v>
      </c>
      <c r="AZ24" s="281">
        <f>IF('Hoja De Calculo'!BA13&gt;='Hoja De Calculo'!AZ13,IF(AZ18=100,($D$21*AZ18*$B$2)-SUM($D$24:AY24),IF(AZ18&gt;AY19,((AZ18-AY19+1)*$B$2*$D$21),IF(AZ18&gt;=AY19,$D$21*$B$2))),0)</f>
        <v>0</v>
      </c>
      <c r="BA24" s="281">
        <f>IF('Hoja De Calculo'!BB13&gt;='Hoja De Calculo'!BA13,IF(BA18=100,($D$21*BA18*$B$2)-SUM($D$24:AZ24),IF(BA18&gt;AZ19,((BA18-AZ19+1)*$B$2*$D$21),IF(BA18&gt;=AZ19,$D$21*$B$2))),0)</f>
        <v>0</v>
      </c>
      <c r="BB24" s="281">
        <f>IF('Hoja De Calculo'!BC13&gt;='Hoja De Calculo'!BB13,IF(BB18=100,($D$21*BB18*$B$2)-SUM($D$24:BA24),IF(BB18&gt;BA19,((BB18-BA19+1)*$B$2*$D$21),IF(BB18&gt;=BA19,$D$21*$B$2))),0)</f>
        <v>0</v>
      </c>
      <c r="BC24" s="281">
        <f>IF('Hoja De Calculo'!BD13&gt;='Hoja De Calculo'!BC13,IF(BC18=100,($D$21*BC18*$B$2)-SUM($D$24:BB24),IF(BC18&gt;BB19,((BC18-BB19+1)*$B$2*$D$21),IF(BC18&gt;=BB19,$D$21*$B$2))),0)</f>
        <v>0</v>
      </c>
      <c r="BD24" s="281">
        <f>IF('Hoja De Calculo'!BE13&gt;='Hoja De Calculo'!BD13,IF(BD18=100,($D$21*BD18*$B$2)-SUM($D$24:BC24),IF(BD18&gt;BC19,((BD18-BC19+1)*$B$2*$D$21),IF(BD18&gt;=BC19,$D$21*$B$2))),0)</f>
        <v>0</v>
      </c>
      <c r="BE24" s="281">
        <f>IF('Hoja De Calculo'!BF13&gt;='Hoja De Calculo'!BE13,IF(BE18=100,($D$21*BE18*$B$2)-SUM($D$24:BD24),IF(BE18&gt;BD19,((BE18-BD19+1)*$B$2*$D$21),IF(BE18&gt;=BD19,$D$21*$B$2))),0)</f>
        <v>0</v>
      </c>
      <c r="BF24" s="281">
        <f>IF('Hoja De Calculo'!BG13&gt;='Hoja De Calculo'!BF13,IF(BF18=100,($D$21*BF18*$B$2)-SUM($D$24:BE24),IF(BF18&gt;BE19,((BF18-BE19+1)*$B$2*$D$21),IF(BF18&gt;=BE19,$D$21*$B$2))),0)</f>
        <v>0</v>
      </c>
      <c r="BG24" s="281">
        <f>IF('Hoja De Calculo'!BH13&gt;='Hoja De Calculo'!BG13,IF(BG18=100,($D$21*BG18*$B$2)-SUM($D$24:BF24),IF(BG18&gt;BF19,((BG18-BF19+1)*$B$2*$D$21),IF(BG18&gt;=BF19,$D$21*$B$2))),0)</f>
        <v>0</v>
      </c>
      <c r="BH24" s="281">
        <f>IF('Hoja De Calculo'!BI13&gt;='Hoja De Calculo'!BH13,IF(BH18=100,($D$21*BH18*$B$2)-SUM($D$24:BG24),IF(BH18&gt;BG19,((BH18-BG19+1)*$B$2*$D$21),IF(BH18&gt;=BG19,$D$21*$B$2))),0)</f>
        <v>0</v>
      </c>
      <c r="BI24" s="281">
        <f>IF('Hoja De Calculo'!BJ13&gt;='Hoja De Calculo'!BI13,IF(BI18=100,($D$21*BI18*$B$2)-SUM($D$24:BH24),IF(BI18&gt;BH19,((BI18-BH19+1)*$B$2*$D$21),IF(BI18&gt;=BH19,$D$21*$B$2))),0)</f>
        <v>0</v>
      </c>
      <c r="BJ24" s="281">
        <f>IF('Hoja De Calculo'!BK13&gt;='Hoja De Calculo'!BJ13,IF(BJ18=100,($D$21*BJ18*$B$2)-SUM($D$24:BI24),IF(BJ18&gt;BI19,((BJ18-BI19+1)*$B$2*$D$21),IF(BJ18&gt;=BI19,$D$21*$B$2))),0)</f>
        <v>0</v>
      </c>
      <c r="BK24" s="281">
        <f>IF('Hoja De Calculo'!BL13&gt;='Hoja De Calculo'!BK13,IF(BK18=100,($D$21*BK18*$B$2)-SUM($D$24:BJ24),IF(BK18&gt;BJ19,((BK18-BJ19+1)*$B$2*$D$21),IF(BK18&gt;=BJ19,$D$21*$B$2))),0)</f>
        <v>0</v>
      </c>
      <c r="BL24" s="281">
        <f>IF('Hoja De Calculo'!BM13&gt;='Hoja De Calculo'!BL13,IF(BL18=100,($D$21*BL18*$B$2)-SUM($D$24:BK24),IF(BL18&gt;BK19,((BL18-BK19+1)*$B$2*$D$21),IF(BL18&gt;=BK19,$D$21*$B$2))),0)</f>
        <v>0</v>
      </c>
      <c r="BM24" s="281">
        <f>IF('Hoja De Calculo'!BN13&gt;='Hoja De Calculo'!BM13,IF(BM18=100,($D$21*BM18*$B$2)-SUM($D$24:BL24),IF(BM18&gt;BL19,((BM18-BL19+1)*$B$2*$D$21),IF(BM18&gt;=BL19,$D$21*$B$2))),0)</f>
        <v>0</v>
      </c>
      <c r="BN24" s="281">
        <f>IF('Hoja De Calculo'!BO13&gt;='Hoja De Calculo'!BN13,IF(BN18=100,($D$21*BN18*$B$2)-SUM($D$24:BM24),IF(BN18&gt;BM19,((BN18-BM19+1)*$B$2*$D$21),IF(BN18&gt;=BM19,$D$21*$B$2))),0)</f>
        <v>0</v>
      </c>
      <c r="BO24" s="281">
        <f>IF('Hoja De Calculo'!BP13&gt;='Hoja De Calculo'!BO13,IF(BO18=100,($D$21*BO18*$B$2)-SUM($D$24:BN24),IF(BO18&gt;BN19,((BO18-BN19+1)*$B$2*$D$21),IF(BO18&gt;=BN19,$D$21*$B$2))),0)</f>
        <v>0</v>
      </c>
      <c r="BP24" s="281">
        <f>IF('Hoja De Calculo'!BQ13&gt;='Hoja De Calculo'!BP13,IF(BP18=100,($D$21*BP18*$B$2)-SUM($D$24:BO24),IF(BP18&gt;BO19,((BP18-BO19+1)*$B$2*$D$21),IF(BP18&gt;=BO19,$D$21*$B$2))),0)</f>
        <v>0</v>
      </c>
      <c r="BQ24" s="281">
        <f>IF('Hoja De Calculo'!BR13&gt;='Hoja De Calculo'!BQ13,IF(BQ18=100,($D$21*BQ18*$B$2)-SUM($D$24:BP24),IF(BQ18&gt;BP19,((BQ18-BP19+1)*$B$2*$D$21),IF(BQ18&gt;=BP19,$D$21*$B$2))),0)</f>
        <v>0</v>
      </c>
      <c r="BR24" s="281">
        <f>IF('Hoja De Calculo'!BS13&gt;='Hoja De Calculo'!BR13,IF(BR18=100,($D$21*BR18*$B$2)-SUM($D$24:BQ24),IF(BR18&gt;BQ19,((BR18-BQ19+1)*$B$2*$D$21),IF(BR18&gt;=BQ19,$D$21*$B$2))),0)</f>
        <v>0</v>
      </c>
      <c r="BS24" s="281">
        <f>IF('Hoja De Calculo'!BT13&gt;='Hoja De Calculo'!BS13,IF(BS18=100,($D$21*BS18*$B$2)-SUM($D$24:BR24),IF(BS18&gt;BR19,((BS18-BR19+1)*$B$2*$D$21),IF(BS18&gt;=BR19,$D$21*$B$2))),0)</f>
        <v>0</v>
      </c>
      <c r="BT24" s="281">
        <f>IF('Hoja De Calculo'!BU13&gt;='Hoja De Calculo'!BT13,IF(BT18=100,($D$21*BT18*$B$2)-SUM($D$24:BS24),IF(BT18&gt;BS19,((BT18-BS19+1)*$B$2*$D$21),IF(BT18&gt;=BS19,$D$21*$B$2))),0)</f>
        <v>0</v>
      </c>
      <c r="BU24" s="281">
        <f>IF('Hoja De Calculo'!BV13&gt;='Hoja De Calculo'!BU13,IF(BU18=100,($D$21*BU18*$B$2)-SUM($D$24:BT24),IF(BU18&gt;BT19,((BU18-BT19+1)*$B$2*$D$21),IF(BU18&gt;=BT19,$D$21*$B$2))),0)</f>
        <v>0</v>
      </c>
      <c r="BV24" s="281">
        <f>IF('Hoja De Calculo'!BW13&gt;='Hoja De Calculo'!BV13,IF(BV18=100,($D$21*BV18*$B$2)-SUM($D$24:BU24),IF(BV18&gt;BU19,((BV18-BU19+1)*$B$2*$D$21),IF(BV18&gt;=BU19,$D$21*$B$2))),0)</f>
        <v>0</v>
      </c>
      <c r="BW24" s="281">
        <f>IF('Hoja De Calculo'!BX13&gt;='Hoja De Calculo'!BW13,IF(BW18=100,($D$21*BW18*$B$2)-SUM($D$24:BV24),IF(BW18&gt;BV19,((BW18-BV19+1)*$B$2*$D$21),IF(BW18&gt;=BV19,$D$21*$B$2))),0)</f>
        <v>0</v>
      </c>
      <c r="BX24" s="281">
        <f>IF('Hoja De Calculo'!BY13&gt;='Hoja De Calculo'!BX13,IF(BX18=100,($D$21*BX18*$B$2)-SUM($D$24:BW24),IF(BX18&gt;BW19,((BX18-BW19+1)*$B$2*$D$21),IF(BX18&gt;=BW19,$D$21*$B$2))),0)</f>
        <v>0</v>
      </c>
      <c r="BY24" s="281">
        <f>IF('Hoja De Calculo'!BZ13&gt;='Hoja De Calculo'!BY13,IF(BY18=100,($D$21*BY18*$B$2)-SUM($D$24:BX24),IF(BY18&gt;BX19,((BY18-BX19+1)*$B$2*$D$21),IF(BY18&gt;=BX19,$D$21*$B$2))),0)</f>
        <v>0</v>
      </c>
      <c r="BZ24" s="281">
        <f>IF('Hoja De Calculo'!CA13&gt;='Hoja De Calculo'!BZ13,IF(BZ18=100,($D$21*BZ18*$B$2)-SUM($D$24:BY24),IF(BZ18&gt;BY19,((BZ18-BY19+1)*$B$2*$D$21),IF(BZ18&gt;=BY19,$D$21*$B$2))),0)</f>
        <v>0</v>
      </c>
      <c r="CA24" s="281">
        <f>IF('Hoja De Calculo'!CB13&gt;='Hoja De Calculo'!CA13,IF(CA18=100,($D$21*CA18*$B$2)-SUM($D$24:BZ24),IF(CA18&gt;BZ19,((CA18-BZ19+1)*$B$2*$D$21),IF(CA18&gt;=BZ19,$D$21*$B$2))),0)</f>
        <v>0</v>
      </c>
      <c r="CB24" s="281">
        <f>IF('Hoja De Calculo'!CC13&gt;='Hoja De Calculo'!CB13,IF(CB18=100,($D$21*CB18*$B$2)-SUM($D$24:CA24),IF(CB18&gt;CA19,((CB18-CA19+1)*$B$2*$D$21),IF(CB18&gt;=CA19,$D$21*$B$2))),0)</f>
        <v>0</v>
      </c>
      <c r="CC24" s="281">
        <f>IF('Hoja De Calculo'!CD13&gt;='Hoja De Calculo'!CC13,IF(CC18=100,($D$21*CC18*$B$2)-SUM($D$24:CB24),IF(CC18&gt;CB19,((CC18-CB19+1)*$B$2*$D$21),IF(CC18&gt;=CB19,$D$21*$B$2))),0)</f>
        <v>0</v>
      </c>
      <c r="CD24" s="281">
        <f>IF('Hoja De Calculo'!CE13&gt;='Hoja De Calculo'!CD13,IF(CD18=100,($D$21*CD18*$B$2)-SUM($D$24:CC24),IF(CD18&gt;CC19,((CD18-CC19+1)*$B$2*$D$21),IF(CD18&gt;=CC19,$D$21*$B$2))),0)</f>
        <v>0</v>
      </c>
      <c r="CE24" s="281">
        <f>IF('Hoja De Calculo'!CF13&gt;='Hoja De Calculo'!CE13,IF(CE18=100,($D$21*CE18*$B$2)-SUM($D$24:CD24),IF(CE18&gt;CD19,((CE18-CD19+1)*$B$2*$D$21),IF(CE18&gt;=CD19,$D$21*$B$2))),0)</f>
        <v>0</v>
      </c>
      <c r="CF24" s="281">
        <f>IF('Hoja De Calculo'!CG13&gt;='Hoja De Calculo'!CF13,IF(CF18=100,($D$21*CF18*$B$2)-SUM($D$24:CE24),IF(CF18&gt;CE19,((CF18-CE19+1)*$B$2*$D$21),IF(CF18&gt;=CE19,$D$21*$B$2))),0)</f>
        <v>0</v>
      </c>
      <c r="CG24" s="281">
        <f>IF('Hoja De Calculo'!CH13&gt;='Hoja De Calculo'!CG13,IF(CG18=100,($D$21*CG18*$B$2)-SUM($D$24:CF24),IF(CG18&gt;CF19,((CG18-CF19+1)*$B$2*$D$21),IF(CG18&gt;=CF19,$D$21*$B$2))),0)</f>
        <v>0</v>
      </c>
      <c r="CH24" s="281">
        <f>IF('Hoja De Calculo'!CI13&gt;='Hoja De Calculo'!CH13,IF(CH18=100,($D$21*CH18*$B$2)-SUM($D$24:CG24),IF(CH18&gt;CG19,((CH18-CG19+1)*$B$2*$D$21),IF(CH18&gt;=CG19,$D$21*$B$2))),0)</f>
        <v>0</v>
      </c>
      <c r="CI24" s="281">
        <f>IF('Hoja De Calculo'!CJ13&gt;='Hoja De Calculo'!CI13,IF(CI18=100,($D$21*CI18*$B$2)-SUM($D$24:CH24),IF(CI18&gt;CH19,((CI18-CH19+1)*$B$2*$D$21),IF(CI18&gt;=CH19,$D$21*$B$2))),0)</f>
        <v>0</v>
      </c>
      <c r="CJ24" s="281">
        <f>IF('Hoja De Calculo'!CK13&gt;='Hoja De Calculo'!CJ13,IF(CJ18=100,($D$21*CJ18*$B$2)-SUM($D$24:CI24),IF(CJ18&gt;CI19,((CJ18-CI19+1)*$B$2*$D$21),IF(CJ18&gt;=CI19,$D$21*$B$2))),0)</f>
        <v>0</v>
      </c>
      <c r="CK24" s="281">
        <f>IF('Hoja De Calculo'!CL13&gt;='Hoja De Calculo'!CK13,IF(CK18=100,($D$21*CK18*$B$2)-SUM($D$24:CJ24),IF(CK18&gt;CJ19,((CK18-CJ19+1)*$B$2*$D$21),IF(CK18&gt;=CJ19,$D$21*$B$2))),0)</f>
        <v>0</v>
      </c>
      <c r="CL24" s="281">
        <f>IF('Hoja De Calculo'!CM13&gt;='Hoja De Calculo'!CL13,IF(CL18=100,($D$21*CL18*$B$2)-SUM($D$24:CK24),IF(CL18&gt;CK19,((CL18-CK19+1)*$B$2*$D$21),IF(CL18&gt;=CK19,$D$21*$B$2))),0)</f>
        <v>0</v>
      </c>
      <c r="CM24" s="281">
        <f>IF('Hoja De Calculo'!CN13&gt;='Hoja De Calculo'!CM13,IF(CM18=100,($D$21*CM18*$B$2)-SUM($D$24:CL24),IF(CM18&gt;CL19,((CM18-CL19+1)*$B$2*$D$21),IF(CM18&gt;=CL19,$D$21*$B$2))),0)</f>
        <v>0</v>
      </c>
      <c r="CN24" s="281">
        <f>IF('Hoja De Calculo'!CO13&gt;='Hoja De Calculo'!CN13,IF(CN18=100,($D$21*CN18*$B$2)-SUM($D$24:CM24),IF(CN18&gt;CM19,((CN18-CM19+1)*$B$2*$D$21),IF(CN18&gt;=CM19,$D$21*$B$2))),0)</f>
        <v>0</v>
      </c>
      <c r="CO24" s="281">
        <f>IF('Hoja De Calculo'!CP13&gt;='Hoja De Calculo'!CO13,IF(CO18=100,($D$21*CO18*$B$2)-SUM($D$24:CN24),IF(CO18&gt;CN19,((CO18-CN19+1)*$B$2*$D$21),IF(CO18&gt;=CN19,$D$21*$B$2))),0)</f>
        <v>0</v>
      </c>
      <c r="CP24" s="281">
        <f>IF('Hoja De Calculo'!CQ13&gt;='Hoja De Calculo'!CP13,IF(CP18=100,($D$21*CP18*$B$2)-SUM($D$24:CO24),IF(CP18&gt;CO19,((CP18-CO19+1)*$B$2*$D$21),IF(CP18&gt;=CO19,$D$21*$B$2))),0)</f>
        <v>0</v>
      </c>
      <c r="CQ24" s="281">
        <f>IF('Hoja De Calculo'!CR13&gt;='Hoja De Calculo'!CQ13,IF(CQ18=100,($D$21*CQ18*$B$2)-SUM($D$24:CP24),IF(CQ18&gt;CP19,((CQ18-CP19+1)*$B$2*$D$21),IF(CQ18&gt;=CP19,$D$21*$B$2))),0)</f>
        <v>0</v>
      </c>
      <c r="CR24" s="281">
        <f>IF('Hoja De Calculo'!CS13&gt;='Hoja De Calculo'!CR13,IF(CR18=100,($D$21*CR18*$B$2)-SUM($D$24:CQ24),IF(CR18&gt;CQ19,((CR18-CQ19+1)*$B$2*$D$21),IF(CR18&gt;=CQ19,$D$21*$B$2))),0)</f>
        <v>0</v>
      </c>
      <c r="CS24" s="281">
        <f>IF('Hoja De Calculo'!CT13&gt;='Hoja De Calculo'!CS13,IF(CS18=100,($D$21*CS18*$B$2)-SUM($D$24:CR24),IF(CS18&gt;CR19,((CS18-CR19+1)*$B$2*$D$21),IF(CS18&gt;=CR19,$D$21*$B$2))),0)</f>
        <v>0</v>
      </c>
      <c r="CT24" s="281">
        <f>IF('Hoja De Calculo'!CU13&gt;='Hoja De Calculo'!CT13,IF(CT18=100,($D$21*CT18*$B$2)-SUM($D$24:CS24),IF(CT18&gt;CS19,((CT18-CS19+1)*$B$2*$D$21),IF(CT18&gt;=CS19,$D$21*$B$2))),0)</f>
        <v>0</v>
      </c>
      <c r="CU24" s="281">
        <f>IF('Hoja De Calculo'!CV13&gt;='Hoja De Calculo'!CU13,IF(CU18=100,($D$21*CU18*$B$2)-SUM($D$24:CT24),IF(CU18&gt;CT19,((CU18-CT19+1)*$B$2*$D$21),IF(CU18&gt;=CT19,$D$21*$B$2))),0)</f>
        <v>0</v>
      </c>
      <c r="CV24" s="281">
        <f>IF('Hoja De Calculo'!CW13&gt;='Hoja De Calculo'!CV13,IF(CV18=100,($D$21*CV18*$B$2)-SUM($D$24:CU24),IF(CV18&gt;CU19,((CV18-CU19+1)*$B$2*$D$21),IF(CV18&gt;=CU19,$D$21*$B$2))),0)</f>
        <v>0</v>
      </c>
      <c r="CW24" s="281">
        <f>IF('Hoja De Calculo'!CX13&gt;='Hoja De Calculo'!CW13,IF(CW18=100,($D$21*CW18*$B$2)-SUM($D$24:CV24),IF(CW18&gt;CV19,((CW18-CV19+1)*$B$2*$D$21),IF(CW18&gt;=CV19,$D$21*$B$2))),0)</f>
        <v>0</v>
      </c>
    </row>
    <row r="25" spans="1:101" x14ac:dyDescent="0.35">
      <c r="A25" t="s">
        <v>158</v>
      </c>
      <c r="B25" s="273"/>
      <c r="C25" s="280"/>
      <c r="D25" s="280"/>
      <c r="E25" s="287">
        <f>(E$21*$B$2*(E$19+(IF(E$19=100,0,1))))</f>
        <v>0</v>
      </c>
      <c r="F25" s="287">
        <f>IF('Hoja De Calculo'!G13&gt;='Hoja De Calculo'!F13,IF(F18=100,($E$21*F18*$B$2)-SUM($E$25:E25),IF(F18&gt;E19,((F18-E19+1)*$B$2*$E$21),IF(F18&gt;=E19,$E$21*$B$2))),0)</f>
        <v>0</v>
      </c>
      <c r="G25" s="287">
        <f>IF('Hoja De Calculo'!H13&gt;='Hoja De Calculo'!G13,IF(G18=100,($E$21*G18*$B$2)-SUM($E$25:F25),IF(G18&gt;F19,((G18-F19+1)*$B$2*$E$21),IF(G18&gt;=F19,$E$21*$B$2))),0)</f>
        <v>0</v>
      </c>
      <c r="H25" s="287">
        <f>IF('Hoja De Calculo'!I13&gt;='Hoja De Calculo'!H13,IF(H18=100,($E$21*H18*$B$2)-SUM($E$25:G25),IF(H18&gt;G19,((H18-G19+1)*$B$2*$E$21),IF(H18&gt;=G19,$E$21*$B$2))),0)</f>
        <v>0</v>
      </c>
      <c r="I25" s="287">
        <f>IF('Hoja De Calculo'!J13&gt;='Hoja De Calculo'!I13,IF(I18=100,($E$21*I18*$B$2)-SUM($E$25:H25),IF(I18&gt;H19,((I18-H19+1)*$B$2*$E$21),IF(I18&gt;=H19,$E$21*$B$2))),0)</f>
        <v>0</v>
      </c>
      <c r="J25" s="287">
        <f>IF('Hoja De Calculo'!K13&gt;='Hoja De Calculo'!J13,IF(J18=100,($E$21*J18*$B$2)-SUM($E$25:I25),IF(J18&gt;I19,((J18-I19+1)*$B$2*$E$21),IF(J18&gt;=I19,$E$21*$B$2))),0)</f>
        <v>0</v>
      </c>
      <c r="K25" s="287">
        <f>IF('Hoja De Calculo'!L13&gt;='Hoja De Calculo'!K13,IF(K18=100,($E$21*K18*$B$2)-SUM($E$25:J25),IF(K18&gt;J19,((K18-J19+1)*$B$2*$E$21),IF(K18&gt;=J19,$E$21*$B$2))),0)</f>
        <v>0</v>
      </c>
      <c r="L25" s="287">
        <f>IF('Hoja De Calculo'!M13&gt;='Hoja De Calculo'!L13,IF(L18=100,($E$21*L18*$B$2)-SUM($E$25:K25),IF(L18&gt;K19,((L18-K19+1)*$B$2*$E$21),IF(L18&gt;=K19,$E$21*$B$2))),0)</f>
        <v>0</v>
      </c>
      <c r="M25" s="287">
        <f>IF('Hoja De Calculo'!N13&gt;='Hoja De Calculo'!M13,IF(M18=100,($E$21*M18*$B$2)-SUM($E$25:L25),IF(M18&gt;L19,((M18-L19+1)*$B$2*$E$21),IF(M18&gt;=L19,$E$21*$B$2))),0)</f>
        <v>0</v>
      </c>
      <c r="N25" s="287">
        <f>IF('Hoja De Calculo'!O13&gt;='Hoja De Calculo'!N13,IF(N18=100,($E$21*N18*$B$2)-SUM($E$25:M25),IF(N18&gt;M19,((N18-M19+1)*$B$2*$E$21),IF(N18&gt;=M19,$E$21*$B$2))),0)</f>
        <v>0</v>
      </c>
      <c r="O25" s="287">
        <f>IF('Hoja De Calculo'!P13&gt;='Hoja De Calculo'!O13,IF(O18=100,($E$21*O18*$B$2)-SUM($E$25:N25),IF(O18&gt;N19,((O18-N19+1)*$B$2*$E$21),IF(O18&gt;=N19,$E$21*$B$2))),0)</f>
        <v>0</v>
      </c>
      <c r="P25" s="287">
        <f>IF('Hoja De Calculo'!Q13&gt;='Hoja De Calculo'!P13,IF(P18=100,($E$21*P18*$B$2)-SUM($E$25:O25),IF(P18&gt;O19,((P18-O19+1)*$B$2*$E$21),IF(P18&gt;=O19,$E$21*$B$2))),0)</f>
        <v>0</v>
      </c>
      <c r="Q25" s="287">
        <f>IF('Hoja De Calculo'!R13&gt;='Hoja De Calculo'!Q13,IF(Q18=100,($E$21*Q18*$B$2)-SUM($E$25:P25),IF(Q18&gt;P19,((Q18-P19+1)*$B$2*$E$21),IF(Q18&gt;=P19,$E$21*$B$2))),0)</f>
        <v>0</v>
      </c>
      <c r="R25" s="287">
        <f>IF('Hoja De Calculo'!S13&gt;='Hoja De Calculo'!R13,IF(R18=100,($E$21*R18*$B$2)-SUM($E$25:Q25),IF(R18&gt;Q19,((R18-Q19+1)*$B$2*$E$21),IF(R18&gt;=Q19,$E$21*$B$2))),0)</f>
        <v>0</v>
      </c>
      <c r="S25" s="287">
        <f>IF('Hoja De Calculo'!T13&gt;='Hoja De Calculo'!S13,IF(S18=100,($E$21*S18*$B$2)-SUM($E$25:R25),IF(S18&gt;R19,((S18-R19+1)*$B$2*$E$21),IF(S18&gt;=R19,$E$21*$B$2))),0)</f>
        <v>0</v>
      </c>
      <c r="T25" s="287">
        <f>IF('Hoja De Calculo'!U13&gt;='Hoja De Calculo'!T13,IF(T18=100,($E$21*T18*$B$2)-SUM($E$25:S25),IF(T18&gt;S19,((T18-S19+1)*$B$2*$E$21),IF(T18&gt;=S19,$E$21*$B$2))),0)</f>
        <v>0</v>
      </c>
      <c r="U25" s="287">
        <f>IF('Hoja De Calculo'!V13&gt;='Hoja De Calculo'!U13,IF(U18=100,($E$21*U18*$B$2)-SUM($E$25:T25),IF(U18&gt;T19,((U18-T19+1)*$B$2*$E$21),IF(U18&gt;=T19,$E$21*$B$2))),0)</f>
        <v>0</v>
      </c>
      <c r="V25" s="287">
        <f>IF('Hoja De Calculo'!W13&gt;='Hoja De Calculo'!V13,IF(V18=100,($E$21*V18*$B$2)-SUM($E$25:U25),IF(V18&gt;U19,((V18-U19+1)*$B$2*$E$21),IF(V18&gt;=U19,$E$21*$B$2))),0)</f>
        <v>0</v>
      </c>
      <c r="W25" s="287">
        <f>IF('Hoja De Calculo'!X13&gt;='Hoja De Calculo'!W13,IF(W18=100,($E$21*W18*$B$2)-SUM($E$25:V25),IF(W18&gt;V19,((W18-V19+1)*$B$2*$E$21),IF(W18&gt;=V19,$E$21*$B$2))),0)</f>
        <v>0</v>
      </c>
      <c r="X25" s="287">
        <f>IF('Hoja De Calculo'!Y13&gt;='Hoja De Calculo'!X13,IF(X18=100,($E$21*X18*$B$2)-SUM($E$25:W25),IF(X18&gt;W19,((X18-W19+1)*$B$2*$E$21),IF(X18&gt;=W19,$E$21*$B$2))),0)</f>
        <v>0</v>
      </c>
      <c r="Y25" s="287">
        <f>IF('Hoja De Calculo'!Z13&gt;='Hoja De Calculo'!Y13,IF(Y18=100,($E$21*Y18*$B$2)-SUM($E$25:X25),IF(Y18&gt;X19,((Y18-X19+1)*$B$2*$E$21),IF(Y18&gt;=X19,$E$21*$B$2))),0)</f>
        <v>0</v>
      </c>
      <c r="Z25" s="287">
        <f>IF('Hoja De Calculo'!AA13&gt;='Hoja De Calculo'!Z13,IF(Z18=100,($E$21*Z18*$B$2)-SUM($E$25:Y25),IF(Z18&gt;Y19,((Z18-Y19+1)*$B$2*$E$21),IF(Z18&gt;=Y19,$E$21*$B$2))),0)</f>
        <v>0</v>
      </c>
      <c r="AA25" s="287">
        <f>IF('Hoja De Calculo'!AB13&gt;='Hoja De Calculo'!AA13,IF(AA18=100,($E$21*AA18*$B$2)-SUM($E$25:Z25),IF(AA18&gt;Z19,((AA18-Z19+1)*$B$2*$E$21),IF(AA18&gt;=Z19,$E$21*$B$2))),0)</f>
        <v>0</v>
      </c>
      <c r="AB25" s="287">
        <f>IF('Hoja De Calculo'!AC13&gt;='Hoja De Calculo'!AB13,IF(AB18=100,($E$21*AB18*$B$2)-SUM($E$25:AA25),IF(AB18&gt;AA19,((AB18-AA19+1)*$B$2*$E$21),IF(AB18&gt;=AA19,$E$21*$B$2))),0)</f>
        <v>0</v>
      </c>
      <c r="AC25" s="287">
        <f>IF('Hoja De Calculo'!AD13&gt;='Hoja De Calculo'!AC13,IF(AC18=100,($E$21*AC18*$B$2)-SUM($E$25:AB25),IF(AC18&gt;AB19,((AC18-AB19+1)*$B$2*$E$21),IF(AC18&gt;=AB19,$E$21*$B$2))),0)</f>
        <v>0</v>
      </c>
      <c r="AD25" s="287">
        <f>IF('Hoja De Calculo'!AE13&gt;='Hoja De Calculo'!AD13,IF(AD18=100,($E$21*AD18*$B$2)-SUM($E$25:AC25),IF(AD18&gt;AC19,((AD18-AC19+1)*$B$2*$E$21),IF(AD18&gt;=AC19,$E$21*$B$2))),0)</f>
        <v>0</v>
      </c>
      <c r="AE25" s="287">
        <f>IF('Hoja De Calculo'!AF13&gt;='Hoja De Calculo'!AE13,IF(AE18=100,($E$21*AE18*$B$2)-SUM($E$25:AD25),IF(AE18&gt;AD19,((AE18-AD19+1)*$B$2*$E$21),IF(AE18&gt;=AD19,$E$21*$B$2))),0)</f>
        <v>0</v>
      </c>
      <c r="AF25" s="287">
        <f>IF('Hoja De Calculo'!AG13&gt;='Hoja De Calculo'!AF13,IF(AF18=100,($E$21*AF18*$B$2)-SUM($E$25:AE25),IF(AF18&gt;AE19,((AF18-AE19+1)*$B$2*$E$21),IF(AF18&gt;=AE19,$E$21*$B$2))),0)</f>
        <v>0</v>
      </c>
      <c r="AG25" s="287">
        <f>IF('Hoja De Calculo'!AH13&gt;='Hoja De Calculo'!AG13,IF(AG18=100,($E$21*AG18*$B$2)-SUM($E$25:AF25),IF(AG18&gt;AF19,((AG18-AF19+1)*$B$2*$E$21),IF(AG18&gt;=AF19,$E$21*$B$2))),0)</f>
        <v>0</v>
      </c>
      <c r="AH25" s="287">
        <f>IF('Hoja De Calculo'!AI13&gt;='Hoja De Calculo'!AH13,IF(AH18=100,($E$21*AH18*$B$2)-SUM($E$25:AG25),IF(AH18&gt;AG19,((AH18-AG19+1)*$B$2*$E$21),IF(AH18&gt;=AG19,$E$21*$B$2))),0)</f>
        <v>0</v>
      </c>
      <c r="AI25" s="287">
        <f>IF('Hoja De Calculo'!AJ13&gt;='Hoja De Calculo'!AI13,IF(AI18=100,($E$21*AI18*$B$2)-SUM($E$25:AH25),IF(AI18&gt;AH19,((AI18-AH19+1)*$B$2*$E$21),IF(AI18&gt;=AH19,$E$21*$B$2))),0)</f>
        <v>0</v>
      </c>
      <c r="AJ25" s="287">
        <f>IF('Hoja De Calculo'!AK13&gt;='Hoja De Calculo'!AJ13,IF(AJ18=100,($E$21*AJ18*$B$2)-SUM($E$25:AI25),IF(AJ18&gt;AI19,((AJ18-AI19+1)*$B$2*$E$21),IF(AJ18&gt;=AI19,$E$21*$B$2))),0)</f>
        <v>0</v>
      </c>
      <c r="AK25" s="287">
        <f>IF('Hoja De Calculo'!AL13&gt;='Hoja De Calculo'!AK13,IF(AK18=100,($E$21*AK18*$B$2)-SUM($E$25:AJ25),IF(AK18&gt;AJ19,((AK18-AJ19+1)*$B$2*$E$21),IF(AK18&gt;=AJ19,$E$21*$B$2))),0)</f>
        <v>0</v>
      </c>
      <c r="AL25" s="287">
        <f>IF('Hoja De Calculo'!AM13&gt;='Hoja De Calculo'!AL13,IF(AL18=100,($E$21*AL18*$B$2)-SUM($E$25:AK25),IF(AL18&gt;AK19,((AL18-AK19+1)*$B$2*$E$21),IF(AL18&gt;=AK19,$E$21*$B$2))),0)</f>
        <v>0</v>
      </c>
      <c r="AM25" s="287">
        <f>IF('Hoja De Calculo'!AN13&gt;='Hoja De Calculo'!AM13,IF(AM18=100,($E$21*AM18*$B$2)-SUM($E$25:AL25),IF(AM18&gt;AL19,((AM18-AL19+1)*$B$2*$E$21),IF(AM18&gt;=AL19,$E$21*$B$2))),0)</f>
        <v>0</v>
      </c>
      <c r="AN25" s="287">
        <f>IF('Hoja De Calculo'!AO13&gt;='Hoja De Calculo'!AN13,IF(AN18=100,($E$21*AN18*$B$2)-SUM($E$25:AM25),IF(AN18&gt;AM19,((AN18-AM19+1)*$B$2*$E$21),IF(AN18&gt;=AM19,$E$21*$B$2))),0)</f>
        <v>0</v>
      </c>
      <c r="AO25" s="287">
        <f>IF('Hoja De Calculo'!AP13&gt;='Hoja De Calculo'!AO13,IF(AO18=100,($E$21*AO18*$B$2)-SUM($E$25:AN25),IF(AO18&gt;AN19,((AO18-AN19+1)*$B$2*$E$21),IF(AO18&gt;=AN19,$E$21*$B$2))),0)</f>
        <v>0</v>
      </c>
      <c r="AP25" s="287">
        <f>IF('Hoja De Calculo'!AQ13&gt;='Hoja De Calculo'!AP13,IF(AP18=100,($E$21*AP18*$B$2)-SUM($E$25:AO25),IF(AP18&gt;AO19,((AP18-AO19+1)*$B$2*$E$21),IF(AP18&gt;=AO19,$E$21*$B$2))),0)</f>
        <v>0</v>
      </c>
      <c r="AQ25" s="287">
        <f>IF('Hoja De Calculo'!AR13&gt;='Hoja De Calculo'!AQ13,IF(AQ18=100,($E$21*AQ18*$B$2)-SUM($E$25:AP25),IF(AQ18&gt;AP19,((AQ18-AP19+1)*$B$2*$E$21),IF(AQ18&gt;=AP19,$E$21*$B$2))),0)</f>
        <v>0</v>
      </c>
      <c r="AR25" s="287">
        <f>IF('Hoja De Calculo'!AS13&gt;='Hoja De Calculo'!AR13,IF(AR18=100,($E$21*AR18*$B$2)-SUM($E$25:AQ25),IF(AR18&gt;AQ19,((AR18-AQ19+1)*$B$2*$E$21),IF(AR18&gt;=AQ19,$E$21*$B$2))),0)</f>
        <v>0</v>
      </c>
      <c r="AS25" s="287">
        <f>IF('Hoja De Calculo'!AT13&gt;='Hoja De Calculo'!AS13,IF(AS18=100,($E$21*AS18*$B$2)-SUM($E$25:AR25),IF(AS18&gt;AR19,((AS18-AR19+1)*$B$2*$E$21),IF(AS18&gt;=AR19,$E$21*$B$2))),0)</f>
        <v>0</v>
      </c>
      <c r="AT25" s="287">
        <f>IF('Hoja De Calculo'!AU13&gt;='Hoja De Calculo'!AT13,IF(AT18=100,($E$21*AT18*$B$2)-SUM($E$25:AS25),IF(AT18&gt;AS19,((AT18-AS19+1)*$B$2*$E$21),IF(AT18&gt;=AS19,$E$21*$B$2))),0)</f>
        <v>0</v>
      </c>
      <c r="AU25" s="287">
        <f>IF('Hoja De Calculo'!AV13&gt;='Hoja De Calculo'!AU13,IF(AU18=100,($E$21*AU18*$B$2)-SUM($E$25:AT25),IF(AU18&gt;AT19,((AU18-AT19+1)*$B$2*$E$21),IF(AU18&gt;=AT19,$E$21*$B$2))),0)</f>
        <v>0</v>
      </c>
      <c r="AV25" s="287">
        <f>IF('Hoja De Calculo'!AW13&gt;='Hoja De Calculo'!AV13,IF(AV18=100,($E$21*AV18*$B$2)-SUM($E$25:AU25),IF(AV18&gt;AU19,((AV18-AU19+1)*$B$2*$E$21),IF(AV18&gt;=AU19,$E$21*$B$2))),0)</f>
        <v>0</v>
      </c>
      <c r="AW25" s="287">
        <f>IF('Hoja De Calculo'!AX13&gt;='Hoja De Calculo'!AW13,IF(AW18=100,($E$21*AW18*$B$2)-SUM($E$25:AV25),IF(AW18&gt;AV19,((AW18-AV19+1)*$B$2*$E$21),IF(AW18&gt;=AV19,$E$21*$B$2))),0)</f>
        <v>0</v>
      </c>
      <c r="AX25" s="287">
        <f>IF('Hoja De Calculo'!AY13&gt;='Hoja De Calculo'!AX13,IF(AX18=100,($E$21*AX18*$B$2)-SUM($E$25:AW25),IF(AX18&gt;AW19,((AX18-AW19+1)*$B$2*$E$21),IF(AX18&gt;=AW19,$E$21*$B$2))),0)</f>
        <v>0</v>
      </c>
      <c r="AY25" s="287">
        <f>IF('Hoja De Calculo'!AZ13&gt;='Hoja De Calculo'!AY13,IF(AY18=100,($E$21*AY18*$B$2)-SUM($E$25:AX25),IF(AY18&gt;AX19,((AY18-AX19+1)*$B$2*$E$21),IF(AY18&gt;=AX19,$E$21*$B$2))),0)</f>
        <v>0</v>
      </c>
      <c r="AZ25" s="287">
        <f>IF('Hoja De Calculo'!BA13&gt;='Hoja De Calculo'!AZ13,IF(AZ18=100,($E$21*AZ18*$B$2)-SUM($E$25:AY25),IF(AZ18&gt;AY19,((AZ18-AY19+1)*$B$2*$E$21),IF(AZ18&gt;=AY19,$E$21*$B$2))),0)</f>
        <v>0</v>
      </c>
      <c r="BA25" s="287">
        <f>IF('Hoja De Calculo'!BB13&gt;='Hoja De Calculo'!BA13,IF(BA18=100,($E$21*BA18*$B$2)-SUM($E$25:AZ25),IF(BA18&gt;AZ19,((BA18-AZ19+1)*$B$2*$E$21),IF(BA18&gt;=AZ19,$E$21*$B$2))),0)</f>
        <v>0</v>
      </c>
      <c r="BB25" s="287">
        <f>IF('Hoja De Calculo'!BC13&gt;='Hoja De Calculo'!BB13,IF(BB18=100,($E$21*BB18*$B$2)-SUM($E$25:BA25),IF(BB18&gt;BA19,((BB18-BA19+1)*$B$2*$E$21),IF(BB18&gt;=BA19,$E$21*$B$2))),0)</f>
        <v>0</v>
      </c>
      <c r="BC25" s="287">
        <f>IF('Hoja De Calculo'!BD13&gt;='Hoja De Calculo'!BC13,IF(BC18=100,($E$21*BC18*$B$2)-SUM($E$25:BB25),IF(BC18&gt;BB19,((BC18-BB19+1)*$B$2*$E$21),IF(BC18&gt;=BB19,$E$21*$B$2))),0)</f>
        <v>0</v>
      </c>
      <c r="BD25" s="287">
        <f>IF('Hoja De Calculo'!BE13&gt;='Hoja De Calculo'!BD13,IF(BD18=100,($E$21*BD18*$B$2)-SUM($E$25:BC25),IF(BD18&gt;BC19,((BD18-BC19+1)*$B$2*$E$21),IF(BD18&gt;=BC19,$E$21*$B$2))),0)</f>
        <v>0</v>
      </c>
      <c r="BE25" s="287">
        <f>IF('Hoja De Calculo'!BF13&gt;='Hoja De Calculo'!BE13,IF(BE18=100,($E$21*BE18*$B$2)-SUM($E$25:BD25),IF(BE18&gt;BD19,((BE18-BD19+1)*$B$2*$E$21),IF(BE18&gt;=BD19,$E$21*$B$2))),0)</f>
        <v>0</v>
      </c>
      <c r="BF25" s="287">
        <f>IF('Hoja De Calculo'!BG13&gt;='Hoja De Calculo'!BF13,IF(BF18=100,($E$21*BF18*$B$2)-SUM($E$25:BE25),IF(BF18&gt;BE19,((BF18-BE19+1)*$B$2*$E$21),IF(BF18&gt;=BE19,$E$21*$B$2))),0)</f>
        <v>0</v>
      </c>
      <c r="BG25" s="287">
        <f>IF('Hoja De Calculo'!BH13&gt;='Hoja De Calculo'!BG13,IF(BG18=100,($E$21*BG18*$B$2)-SUM($E$25:BF25),IF(BG18&gt;BF19,((BG18-BF19+1)*$B$2*$E$21),IF(BG18&gt;=BF19,$E$21*$B$2))),0)</f>
        <v>0</v>
      </c>
      <c r="BH25" s="287">
        <f>IF('Hoja De Calculo'!BI13&gt;='Hoja De Calculo'!BH13,IF(BH18=100,($E$21*BH18*$B$2)-SUM($E$25:BG25),IF(BH18&gt;BG19,((BH18-BG19+1)*$B$2*$E$21),IF(BH18&gt;=BG19,$E$21*$B$2))),0)</f>
        <v>0</v>
      </c>
      <c r="BI25" s="287">
        <f>IF('Hoja De Calculo'!BJ13&gt;='Hoja De Calculo'!BI13,IF(BI18=100,($E$21*BI18*$B$2)-SUM($E$25:BH25),IF(BI18&gt;BH19,((BI18-BH19+1)*$B$2*$E$21),IF(BI18&gt;=BH19,$E$21*$B$2))),0)</f>
        <v>0</v>
      </c>
      <c r="BJ25" s="287">
        <f>IF('Hoja De Calculo'!BK13&gt;='Hoja De Calculo'!BJ13,IF(BJ18=100,($E$21*BJ18*$B$2)-SUM($E$25:BI25),IF(BJ18&gt;BI19,((BJ18-BI19+1)*$B$2*$E$21),IF(BJ18&gt;=BI19,$E$21*$B$2))),0)</f>
        <v>0</v>
      </c>
      <c r="BK25" s="287">
        <f>IF('Hoja De Calculo'!BL13&gt;='Hoja De Calculo'!BK13,IF(BK18=100,($E$21*BK18*$B$2)-SUM($E$25:BJ25),IF(BK18&gt;BJ19,((BK18-BJ19+1)*$B$2*$E$21),IF(BK18&gt;=BJ19,$E$21*$B$2))),0)</f>
        <v>0</v>
      </c>
      <c r="BL25" s="287">
        <f>IF('Hoja De Calculo'!BM13&gt;='Hoja De Calculo'!BL13,IF(BL18=100,($E$21*BL18*$B$2)-SUM($E$25:BK25),IF(BL18&gt;BK19,((BL18-BK19+1)*$B$2*$E$21),IF(BL18&gt;=BK19,$E$21*$B$2))),0)</f>
        <v>0</v>
      </c>
      <c r="BM25" s="287">
        <f>IF('Hoja De Calculo'!BN13&gt;='Hoja De Calculo'!BM13,IF(BM18=100,($E$21*BM18*$B$2)-SUM($E$25:BL25),IF(BM18&gt;BL19,((BM18-BL19+1)*$B$2*$E$21),IF(BM18&gt;=BL19,$E$21*$B$2))),0)</f>
        <v>0</v>
      </c>
      <c r="BN25" s="287">
        <f>IF('Hoja De Calculo'!BO13&gt;='Hoja De Calculo'!BN13,IF(BN18=100,($E$21*BN18*$B$2)-SUM($E$25:BM25),IF(BN18&gt;BM19,((BN18-BM19+1)*$B$2*$E$21),IF(BN18&gt;=BM19,$E$21*$B$2))),0)</f>
        <v>0</v>
      </c>
      <c r="BO25" s="287">
        <f>IF('Hoja De Calculo'!BP13&gt;='Hoja De Calculo'!BO13,IF(BO18=100,($E$21*BO18*$B$2)-SUM($E$25:BN25),IF(BO18&gt;BN19,((BO18-BN19+1)*$B$2*$E$21),IF(BO18&gt;=BN19,$E$21*$B$2))),0)</f>
        <v>0</v>
      </c>
      <c r="BP25" s="287">
        <f>IF('Hoja De Calculo'!BQ13&gt;='Hoja De Calculo'!BP13,IF(BP18=100,($E$21*BP18*$B$2)-SUM($E$25:BO25),IF(BP18&gt;BO19,((BP18-BO19+1)*$B$2*$E$21),IF(BP18&gt;=BO19,$E$21*$B$2))),0)</f>
        <v>0</v>
      </c>
      <c r="BQ25" s="287">
        <f>IF('Hoja De Calculo'!BR13&gt;='Hoja De Calculo'!BQ13,IF(BQ18=100,($E$21*BQ18*$B$2)-SUM($E$25:BP25),IF(BQ18&gt;BP19,((BQ18-BP19+1)*$B$2*$E$21),IF(BQ18&gt;=BP19,$E$21*$B$2))),0)</f>
        <v>0</v>
      </c>
      <c r="BR25" s="287">
        <f>IF('Hoja De Calculo'!BS13&gt;='Hoja De Calculo'!BR13,IF(BR18=100,($E$21*BR18*$B$2)-SUM($E$25:BQ25),IF(BR18&gt;BQ19,((BR18-BQ19+1)*$B$2*$E$21),IF(BR18&gt;=BQ19,$E$21*$B$2))),0)</f>
        <v>0</v>
      </c>
      <c r="BS25" s="287">
        <f>IF('Hoja De Calculo'!BT13&gt;='Hoja De Calculo'!BS13,IF(BS18=100,($E$21*BS18*$B$2)-SUM($E$25:BR25),IF(BS18&gt;BR19,((BS18-BR19+1)*$B$2*$E$21),IF(BS18&gt;=BR19,$E$21*$B$2))),0)</f>
        <v>0</v>
      </c>
      <c r="BT25" s="287">
        <f>IF('Hoja De Calculo'!BU13&gt;='Hoja De Calculo'!BT13,IF(BT18=100,($E$21*BT18*$B$2)-SUM($E$25:BS25),IF(BT18&gt;BS19,((BT18-BS19+1)*$B$2*$E$21),IF(BT18&gt;=BS19,$E$21*$B$2))),0)</f>
        <v>0</v>
      </c>
      <c r="BU25" s="287">
        <f>IF('Hoja De Calculo'!BV13&gt;='Hoja De Calculo'!BU13,IF(BU18=100,($E$21*BU18*$B$2)-SUM($E$25:BT25),IF(BU18&gt;BT19,((BU18-BT19+1)*$B$2*$E$21),IF(BU18&gt;=BT19,$E$21*$B$2))),0)</f>
        <v>0</v>
      </c>
      <c r="BV25" s="287">
        <f>IF('Hoja De Calculo'!BW13&gt;='Hoja De Calculo'!BV13,IF(BV18=100,($E$21*BV18*$B$2)-SUM($E$25:BU25),IF(BV18&gt;BU19,((BV18-BU19+1)*$B$2*$E$21),IF(BV18&gt;=BU19,$E$21*$B$2))),0)</f>
        <v>0</v>
      </c>
      <c r="BW25" s="287">
        <f>IF('Hoja De Calculo'!BX13&gt;='Hoja De Calculo'!BW13,IF(BW18=100,($E$21*BW18*$B$2)-SUM($E$25:BV25),IF(BW18&gt;BV19,((BW18-BV19+1)*$B$2*$E$21),IF(BW18&gt;=BV19,$E$21*$B$2))),0)</f>
        <v>0</v>
      </c>
      <c r="BX25" s="287">
        <f>IF('Hoja De Calculo'!BY13&gt;='Hoja De Calculo'!BX13,IF(BX18=100,($E$21*BX18*$B$2)-SUM($E$25:BW25),IF(BX18&gt;BW19,((BX18-BW19+1)*$B$2*$E$21),IF(BX18&gt;=BW19,$E$21*$B$2))),0)</f>
        <v>0</v>
      </c>
      <c r="BY25" s="287">
        <f>IF('Hoja De Calculo'!BZ13&gt;='Hoja De Calculo'!BY13,IF(BY18=100,($E$21*BY18*$B$2)-SUM($E$25:BX25),IF(BY18&gt;BX19,((BY18-BX19+1)*$B$2*$E$21),IF(BY18&gt;=BX19,$E$21*$B$2))),0)</f>
        <v>0</v>
      </c>
      <c r="BZ25" s="287">
        <f>IF('Hoja De Calculo'!CA13&gt;='Hoja De Calculo'!BZ13,IF(BZ18=100,($E$21*BZ18*$B$2)-SUM($E$25:BY25),IF(BZ18&gt;BY19,((BZ18-BY19+1)*$B$2*$E$21),IF(BZ18&gt;=BY19,$E$21*$B$2))),0)</f>
        <v>0</v>
      </c>
      <c r="CA25" s="287">
        <f>IF('Hoja De Calculo'!CB13&gt;='Hoja De Calculo'!CA13,IF(CA18=100,($E$21*CA18*$B$2)-SUM($E$25:BZ25),IF(CA18&gt;BZ19,((CA18-BZ19+1)*$B$2*$E$21),IF(CA18&gt;=BZ19,$E$21*$B$2))),0)</f>
        <v>0</v>
      </c>
      <c r="CB25" s="287">
        <f>IF('Hoja De Calculo'!CC13&gt;='Hoja De Calculo'!CB13,IF(CB18=100,($E$21*CB18*$B$2)-SUM($E$25:CA25),IF(CB18&gt;CA19,((CB18-CA19+1)*$B$2*$E$21),IF(CB18&gt;=CA19,$E$21*$B$2))),0)</f>
        <v>0</v>
      </c>
      <c r="CC25" s="287">
        <f>IF('Hoja De Calculo'!CD13&gt;='Hoja De Calculo'!CC13,IF(CC18=100,($E$21*CC18*$B$2)-SUM($E$25:CB25),IF(CC18&gt;CB19,((CC18-CB19+1)*$B$2*$E$21),IF(CC18&gt;=CB19,$E$21*$B$2))),0)</f>
        <v>0</v>
      </c>
      <c r="CD25" s="287">
        <f>IF('Hoja De Calculo'!CE13&gt;='Hoja De Calculo'!CD13,IF(CD18=100,($E$21*CD18*$B$2)-SUM($E$25:CC25),IF(CD18&gt;CC19,((CD18-CC19+1)*$B$2*$E$21),IF(CD18&gt;=CC19,$E$21*$B$2))),0)</f>
        <v>0</v>
      </c>
      <c r="CE25" s="287">
        <f>IF('Hoja De Calculo'!CF13&gt;='Hoja De Calculo'!CE13,IF(CE18=100,($E$21*CE18*$B$2)-SUM($E$25:CD25),IF(CE18&gt;CD19,((CE18-CD19+1)*$B$2*$E$21),IF(CE18&gt;=CD19,$E$21*$B$2))),0)</f>
        <v>0</v>
      </c>
      <c r="CF25" s="287">
        <f>IF('Hoja De Calculo'!CG13&gt;='Hoja De Calculo'!CF13,IF(CF18=100,($E$21*CF18*$B$2)-SUM($E$25:CE25),IF(CF18&gt;CE19,((CF18-CE19+1)*$B$2*$E$21),IF(CF18&gt;=CE19,$E$21*$B$2))),0)</f>
        <v>0</v>
      </c>
      <c r="CG25" s="287">
        <f>IF('Hoja De Calculo'!CH13&gt;='Hoja De Calculo'!CG13,IF(CG18=100,($E$21*CG18*$B$2)-SUM($E$25:CF25),IF(CG18&gt;CF19,((CG18-CF19+1)*$B$2*$E$21),IF(CG18&gt;=CF19,$E$21*$B$2))),0)</f>
        <v>0</v>
      </c>
      <c r="CH25" s="287">
        <f>IF('Hoja De Calculo'!CI13&gt;='Hoja De Calculo'!CH13,IF(CH18=100,($E$21*CH18*$B$2)-SUM($E$25:CG25),IF(CH18&gt;CG19,((CH18-CG19+1)*$B$2*$E$21),IF(CH18&gt;=CG19,$E$21*$B$2))),0)</f>
        <v>0</v>
      </c>
      <c r="CI25" s="287">
        <f>IF('Hoja De Calculo'!CJ13&gt;='Hoja De Calculo'!CI13,IF(CI18=100,($E$21*CI18*$B$2)-SUM($E$25:CH25),IF(CI18&gt;CH19,((CI18-CH19+1)*$B$2*$E$21),IF(CI18&gt;=CH19,$E$21*$B$2))),0)</f>
        <v>0</v>
      </c>
      <c r="CJ25" s="287">
        <f>IF('Hoja De Calculo'!CK13&gt;='Hoja De Calculo'!CJ13,IF(CJ18=100,($E$21*CJ18*$B$2)-SUM($E$25:CI25),IF(CJ18&gt;CI19,((CJ18-CI19+1)*$B$2*$E$21),IF(CJ18&gt;=CI19,$E$21*$B$2))),0)</f>
        <v>0</v>
      </c>
      <c r="CK25" s="287">
        <f>IF('Hoja De Calculo'!CL13&gt;='Hoja De Calculo'!CK13,IF(CK18=100,($E$21*CK18*$B$2)-SUM($E$25:CJ25),IF(CK18&gt;CJ19,((CK18-CJ19+1)*$B$2*$E$21),IF(CK18&gt;=CJ19,$E$21*$B$2))),0)</f>
        <v>0</v>
      </c>
      <c r="CL25" s="287">
        <f>IF('Hoja De Calculo'!CM13&gt;='Hoja De Calculo'!CL13,IF(CL18=100,($E$21*CL18*$B$2)-SUM($E$25:CK25),IF(CL18&gt;CK19,((CL18-CK19+1)*$B$2*$E$21),IF(CL18&gt;=CK19,$E$21*$B$2))),0)</f>
        <v>0</v>
      </c>
      <c r="CM25" s="287">
        <f>IF('Hoja De Calculo'!CN13&gt;='Hoja De Calculo'!CM13,IF(CM18=100,($E$21*CM18*$B$2)-SUM($E$25:CL25),IF(CM18&gt;CL19,((CM18-CL19+1)*$B$2*$E$21),IF(CM18&gt;=CL19,$E$21*$B$2))),0)</f>
        <v>0</v>
      </c>
      <c r="CN25" s="287">
        <f>IF('Hoja De Calculo'!CO13&gt;='Hoja De Calculo'!CN13,IF(CN18=100,($E$21*CN18*$B$2)-SUM($E$25:CM25),IF(CN18&gt;CM19,((CN18-CM19+1)*$B$2*$E$21),IF(CN18&gt;=CM19,$E$21*$B$2))),0)</f>
        <v>0</v>
      </c>
      <c r="CO25" s="287">
        <f>IF('Hoja De Calculo'!CP13&gt;='Hoja De Calculo'!CO13,IF(CO18=100,($E$21*CO18*$B$2)-SUM($E$25:CN25),IF(CO18&gt;CN19,((CO18-CN19+1)*$B$2*$E$21),IF(CO18&gt;=CN19,$E$21*$B$2))),0)</f>
        <v>0</v>
      </c>
      <c r="CP25" s="287">
        <f>IF('Hoja De Calculo'!CQ13&gt;='Hoja De Calculo'!CP13,IF(CP18=100,($E$21*CP18*$B$2)-SUM($E$25:CO25),IF(CP18&gt;CO19,((CP18-CO19+1)*$B$2*$E$21),IF(CP18&gt;=CO19,$E$21*$B$2))),0)</f>
        <v>0</v>
      </c>
      <c r="CQ25" s="287">
        <f>IF('Hoja De Calculo'!CR13&gt;='Hoja De Calculo'!CQ13,IF(CQ18=100,($E$21*CQ18*$B$2)-SUM($E$25:CP25),IF(CQ18&gt;CP19,((CQ18-CP19+1)*$B$2*$E$21),IF(CQ18&gt;=CP19,$E$21*$B$2))),0)</f>
        <v>0</v>
      </c>
      <c r="CR25" s="287">
        <f>IF('Hoja De Calculo'!CS13&gt;='Hoja De Calculo'!CR13,IF(CR18=100,($E$21*CR18*$B$2)-SUM($E$25:CQ25),IF(CR18&gt;CQ19,((CR18-CQ19+1)*$B$2*$E$21),IF(CR18&gt;=CQ19,$E$21*$B$2))),0)</f>
        <v>0</v>
      </c>
      <c r="CS25" s="287">
        <f>IF('Hoja De Calculo'!CT13&gt;='Hoja De Calculo'!CS13,IF(CS18=100,($E$21*CS18*$B$2)-SUM($E$25:CR25),IF(CS18&gt;CR19,((CS18-CR19+1)*$B$2*$E$21),IF(CS18&gt;=CR19,$E$21*$B$2))),0)</f>
        <v>0</v>
      </c>
      <c r="CT25" s="287">
        <f>IF('Hoja De Calculo'!CU13&gt;='Hoja De Calculo'!CT13,IF(CT18=100,($E$21*CT18*$B$2)-SUM($E$25:CS25),IF(CT18&gt;CS19,((CT18-CS19+1)*$B$2*$E$21),IF(CT18&gt;=CS19,$E$21*$B$2))),0)</f>
        <v>0</v>
      </c>
      <c r="CU25" s="287">
        <f>IF('Hoja De Calculo'!CV13&gt;='Hoja De Calculo'!CU13,IF(CU18=100,($E$21*CU18*$B$2)-SUM($E$25:CT25),IF(CU18&gt;CT19,((CU18-CT19+1)*$B$2*$E$21),IF(CU18&gt;=CT19,$E$21*$B$2))),0)</f>
        <v>0</v>
      </c>
      <c r="CV25" s="287">
        <f>IF('Hoja De Calculo'!CW13&gt;='Hoja De Calculo'!CV13,IF(CV18=100,($E$21*CV18*$B$2)-SUM($E$25:CU25),IF(CV18&gt;CU19,((CV18-CU19+1)*$B$2*$E$21),IF(CV18&gt;=CU19,$E$21*$B$2))),0)</f>
        <v>0</v>
      </c>
      <c r="CW25" s="287">
        <f>IF('Hoja De Calculo'!CX13&gt;='Hoja De Calculo'!CW13,IF(CW18=100,($E$21*CW18*$B$2)-SUM($E$25:CV25),IF(CW18&gt;CV19,((CW18-CV19+1)*$B$2*$E$21),IF(CW18&gt;=CV19,$E$21*$B$2))),0)</f>
        <v>0</v>
      </c>
    </row>
    <row r="26" spans="1:101" x14ac:dyDescent="0.35">
      <c r="A26" t="s">
        <v>159</v>
      </c>
      <c r="B26" s="273"/>
      <c r="C26" s="280"/>
      <c r="D26" s="280"/>
      <c r="E26" s="280"/>
      <c r="F26" s="293">
        <f>(F$21*$B$2*(F$19+(IF(F$19=100,0,1))))</f>
        <v>0</v>
      </c>
      <c r="G26" s="293">
        <f>IF('Hoja De Calculo'!H13&gt;='Hoja De Calculo'!G13,IF(G18=100,($F$21*G18*$B$2)-SUM($F$26:F26),IF(G18&gt;F19,((G18-F19+1)*$B$2*$F$21),IF(G18&gt;=F19,$F$21*$B$2))),0)</f>
        <v>0</v>
      </c>
      <c r="H26" s="293">
        <f>IF('Hoja De Calculo'!I13&gt;='Hoja De Calculo'!H13,IF(H18=100,($F$21*H18*$B$2)-SUM($F$26:G26),IF(H18&gt;G19,((H18-G19+1)*$B$2*$F$21),IF(H18&gt;=G19,$F$21*$B$2))),0)</f>
        <v>0</v>
      </c>
      <c r="I26" s="293">
        <f>IF('Hoja De Calculo'!J13&gt;='Hoja De Calculo'!I13,IF(I18=100,($F$21*I18*$B$2)-SUM($F$26:H26),IF(I18&gt;H19,((I18-H19+1)*$B$2*$F$21),IF(I18&gt;=H19,$F$21*$B$2))),0)</f>
        <v>0</v>
      </c>
      <c r="J26" s="293">
        <f>IF('Hoja De Calculo'!K13&gt;='Hoja De Calculo'!J13,IF(J18=100,($F$21*J18*$B$2)-SUM($F$26:I26),IF(J18&gt;I19,((J18-I19+1)*$B$2*$F$21),IF(J18&gt;=I19,$F$21*$B$2))),0)</f>
        <v>0</v>
      </c>
      <c r="K26" s="293">
        <f>IF('Hoja De Calculo'!L13&gt;='Hoja De Calculo'!K13,IF(K18=100,($F$21*K18*$B$2)-SUM($F$26:J26),IF(K18&gt;J19,((K18-J19+1)*$B$2*$F$21),IF(K18&gt;=J19,$F$21*$B$2))),0)</f>
        <v>0</v>
      </c>
      <c r="L26" s="293">
        <f>IF('Hoja De Calculo'!M13&gt;='Hoja De Calculo'!L13,IF(L18=100,($F$21*L18*$B$2)-SUM($F$26:K26),IF(L18&gt;K19,((L18-K19+1)*$B$2*$F$21),IF(L18&gt;=K19,$F$21*$B$2))),0)</f>
        <v>0</v>
      </c>
      <c r="M26" s="293">
        <f>IF('Hoja De Calculo'!N13&gt;='Hoja De Calculo'!M13,IF(M18=100,($F$21*M18*$B$2)-SUM($F$26:L26),IF(M18&gt;L19,((M18-L19+1)*$B$2*$F$21),IF(M18&gt;=L19,$F$21*$B$2))),0)</f>
        <v>0</v>
      </c>
      <c r="N26" s="293">
        <f>IF('Hoja De Calculo'!O13&gt;='Hoja De Calculo'!N13,IF(N18=100,($F$21*N18*$B$2)-SUM($F$26:M26),IF(N18&gt;M19,((N18-M19+1)*$B$2*$F$21),IF(N18&gt;=M19,$F$21*$B$2))),0)</f>
        <v>0</v>
      </c>
      <c r="O26" s="293">
        <f>IF('Hoja De Calculo'!P13&gt;='Hoja De Calculo'!O13,IF(O18=100,($F$21*O18*$B$2)-SUM($F$26:N26),IF(O18&gt;N19,((O18-N19+1)*$B$2*$F$21),IF(O18&gt;=N19,$F$21*$B$2))),0)</f>
        <v>0</v>
      </c>
      <c r="P26" s="293">
        <f>IF('Hoja De Calculo'!Q13&gt;='Hoja De Calculo'!P13,IF(P18=100,($F$21*P18*$B$2)-SUM($F$26:O26),IF(P18&gt;O19,((P18-O19+1)*$B$2*$F$21),IF(P18&gt;=O19,$F$21*$B$2))),0)</f>
        <v>0</v>
      </c>
      <c r="Q26" s="293">
        <f>IF('Hoja De Calculo'!R13&gt;='Hoja De Calculo'!Q13,IF(Q18=100,($F$21*Q18*$B$2)-SUM($F$26:P26),IF(Q18&gt;P19,((Q18-P19+1)*$B$2*$F$21),IF(Q18&gt;=P19,$F$21*$B$2))),0)</f>
        <v>0</v>
      </c>
      <c r="R26" s="293">
        <f>IF('Hoja De Calculo'!S13&gt;='Hoja De Calculo'!R13,IF(R18=100,($F$21*R18*$B$2)-SUM($F$26:Q26),IF(R18&gt;Q19,((R18-Q19+1)*$B$2*$F$21),IF(R18&gt;=Q19,$F$21*$B$2))),0)</f>
        <v>0</v>
      </c>
      <c r="S26" s="293">
        <f>IF('Hoja De Calculo'!T13&gt;='Hoja De Calculo'!S13,IF(S18=100,($F$21*S18*$B$2)-SUM($F$26:R26),IF(S18&gt;R19,((S18-R19+1)*$B$2*$F$21),IF(S18&gt;=R19,$F$21*$B$2))),0)</f>
        <v>0</v>
      </c>
      <c r="T26" s="293">
        <f>IF('Hoja De Calculo'!U13&gt;='Hoja De Calculo'!T13,IF(T18=100,($F$21*T18*$B$2)-SUM($F$26:S26),IF(T18&gt;S19,((T18-S19+1)*$B$2*$F$21),IF(T18&gt;=S19,$F$21*$B$2))),0)</f>
        <v>0</v>
      </c>
      <c r="U26" s="293">
        <f>IF('Hoja De Calculo'!V13&gt;='Hoja De Calculo'!U13,IF(U18=100,($F$21*U18*$B$2)-SUM($F$26:T26),IF(U18&gt;T19,((U18-T19+1)*$B$2*$F$21),IF(U18&gt;=T19,$F$21*$B$2))),0)</f>
        <v>0</v>
      </c>
      <c r="V26" s="293">
        <f>IF('Hoja De Calculo'!W13&gt;='Hoja De Calculo'!V13,IF(V18=100,($F$21*V18*$B$2)-SUM($F$26:U26),IF(V18&gt;U19,((V18-U19+1)*$B$2*$F$21),IF(V18&gt;=U19,$F$21*$B$2))),0)</f>
        <v>0</v>
      </c>
      <c r="W26" s="293">
        <f>IF('Hoja De Calculo'!X13&gt;='Hoja De Calculo'!W13,IF(W18=100,($F$21*W18*$B$2)-SUM($F$26:V26),IF(W18&gt;V19,((W18-V19+1)*$B$2*$F$21),IF(W18&gt;=V19,$F$21*$B$2))),0)</f>
        <v>0</v>
      </c>
      <c r="X26" s="293">
        <f>IF('Hoja De Calculo'!Y13&gt;='Hoja De Calculo'!X13,IF(X18=100,($F$21*X18*$B$2)-SUM($F$26:W26),IF(X18&gt;W19,((X18-W19+1)*$B$2*$F$21),IF(X18&gt;=W19,$F$21*$B$2))),0)</f>
        <v>0</v>
      </c>
      <c r="Y26" s="293">
        <f>IF('Hoja De Calculo'!Z13&gt;='Hoja De Calculo'!Y13,IF(Y18=100,($F$21*Y18*$B$2)-SUM($F$26:X26),IF(Y18&gt;X19,((Y18-X19+1)*$B$2*$F$21),IF(Y18&gt;=X19,$F$21*$B$2))),0)</f>
        <v>0</v>
      </c>
      <c r="Z26" s="293">
        <f>IF('Hoja De Calculo'!AA13&gt;='Hoja De Calculo'!Z13,IF(Z18=100,($F$21*Z18*$B$2)-SUM($F$26:Y26),IF(Z18&gt;Y19,((Z18-Y19+1)*$B$2*$F$21),IF(Z18&gt;=Y19,$F$21*$B$2))),0)</f>
        <v>0</v>
      </c>
      <c r="AA26" s="293">
        <f>IF('Hoja De Calculo'!AB13&gt;='Hoja De Calculo'!AA13,IF(AA18=100,($F$21*AA18*$B$2)-SUM($F$26:Z26),IF(AA18&gt;Z19,((AA18-Z19+1)*$B$2*$F$21),IF(AA18&gt;=Z19,$F$21*$B$2))),0)</f>
        <v>0</v>
      </c>
      <c r="AB26" s="293">
        <f>IF('Hoja De Calculo'!AC13&gt;='Hoja De Calculo'!AB13,IF(AB18=100,($F$21*AB18*$B$2)-SUM($F$26:AA26),IF(AB18&gt;AA19,((AB18-AA19+1)*$B$2*$F$21),IF(AB18&gt;=AA19,$F$21*$B$2))),0)</f>
        <v>0</v>
      </c>
      <c r="AC26" s="293">
        <f>IF('Hoja De Calculo'!AD13&gt;='Hoja De Calculo'!AC13,IF(AC18=100,($F$21*AC18*$B$2)-SUM($F$26:AB26),IF(AC18&gt;AB19,((AC18-AB19+1)*$B$2*$F$21),IF(AC18&gt;=AB19,$F$21*$B$2))),0)</f>
        <v>0</v>
      </c>
      <c r="AD26" s="293">
        <f>IF('Hoja De Calculo'!AE13&gt;='Hoja De Calculo'!AD13,IF(AD18=100,($F$21*AD18*$B$2)-SUM($F$26:AC26),IF(AD18&gt;AC19,((AD18-AC19+1)*$B$2*$F$21),IF(AD18&gt;=AC19,$F$21*$B$2))),0)</f>
        <v>0</v>
      </c>
      <c r="AE26" s="293">
        <f>IF('Hoja De Calculo'!AF13&gt;='Hoja De Calculo'!AE13,IF(AE18=100,($F$21*AE18*$B$2)-SUM($F$26:AD26),IF(AE18&gt;AD19,((AE18-AD19+1)*$B$2*$F$21),IF(AE18&gt;=AD19,$F$21*$B$2))),0)</f>
        <v>0</v>
      </c>
      <c r="AF26" s="293">
        <f>IF('Hoja De Calculo'!AG13&gt;='Hoja De Calculo'!AF13,IF(AF18=100,($F$21*AF18*$B$2)-SUM($F$26:AE26),IF(AF18&gt;AE19,((AF18-AE19+1)*$B$2*$F$21),IF(AF18&gt;=AE19,$F$21*$B$2))),0)</f>
        <v>0</v>
      </c>
      <c r="AG26" s="293">
        <f>IF('Hoja De Calculo'!AH13&gt;='Hoja De Calculo'!AG13,IF(AG18=100,($F$21*AG18*$B$2)-SUM($F$26:AF26),IF(AG18&gt;AF19,((AG18-AF19+1)*$B$2*$F$21),IF(AG18&gt;=AF19,$F$21*$B$2))),0)</f>
        <v>0</v>
      </c>
      <c r="AH26" s="293">
        <f>IF('Hoja De Calculo'!AI13&gt;='Hoja De Calculo'!AH13,IF(AH18=100,($F$21*AH18*$B$2)-SUM($F$26:AG26),IF(AH18&gt;AG19,((AH18-AG19+1)*$B$2*$F$21),IF(AH18&gt;=AG19,$F$21*$B$2))),0)</f>
        <v>0</v>
      </c>
      <c r="AI26" s="293">
        <f>IF('Hoja De Calculo'!AJ13&gt;='Hoja De Calculo'!AI13,IF(AI18=100,($F$21*AI18*$B$2)-SUM($F$26:AH26),IF(AI18&gt;AH19,((AI18-AH19+1)*$B$2*$F$21),IF(AI18&gt;=AH19,$F$21*$B$2))),0)</f>
        <v>0</v>
      </c>
      <c r="AJ26" s="293">
        <f>IF('Hoja De Calculo'!AK13&gt;='Hoja De Calculo'!AJ13,IF(AJ18=100,($F$21*AJ18*$B$2)-SUM($F$26:AI26),IF(AJ18&gt;AI19,((AJ18-AI19+1)*$B$2*$F$21),IF(AJ18&gt;=AI19,$F$21*$B$2))),0)</f>
        <v>0</v>
      </c>
      <c r="AK26" s="293">
        <f>IF('Hoja De Calculo'!AL13&gt;='Hoja De Calculo'!AK13,IF(AK18=100,($F$21*AK18*$B$2)-SUM($F$26:AJ26),IF(AK18&gt;AJ19,((AK18-AJ19+1)*$B$2*$F$21),IF(AK18&gt;=AJ19,$F$21*$B$2))),0)</f>
        <v>0</v>
      </c>
      <c r="AL26" s="293">
        <f>IF('Hoja De Calculo'!AM13&gt;='Hoja De Calculo'!AL13,IF(AL18=100,($F$21*AL18*$B$2)-SUM($F$26:AK26),IF(AL18&gt;AK19,((AL18-AK19+1)*$B$2*$F$21),IF(AL18&gt;=AK19,$F$21*$B$2))),0)</f>
        <v>0</v>
      </c>
      <c r="AM26" s="293">
        <f>IF('Hoja De Calculo'!AN13&gt;='Hoja De Calculo'!AM13,IF(AM18=100,($F$21*AM18*$B$2)-SUM($F$26:AL26),IF(AM18&gt;AL19,((AM18-AL19+1)*$B$2*$F$21),IF(AM18&gt;=AL19,$F$21*$B$2))),0)</f>
        <v>0</v>
      </c>
      <c r="AN26" s="293">
        <f>IF('Hoja De Calculo'!AO13&gt;='Hoja De Calculo'!AN13,IF(AN18=100,($F$21*AN18*$B$2)-SUM($F$26:AM26),IF(AN18&gt;AM19,((AN18-AM19+1)*$B$2*$F$21),IF(AN18&gt;=AM19,$F$21*$B$2))),0)</f>
        <v>0</v>
      </c>
      <c r="AO26" s="293">
        <f>IF('Hoja De Calculo'!AP13&gt;='Hoja De Calculo'!AO13,IF(AO18=100,($F$21*AO18*$B$2)-SUM($F$26:AN26),IF(AO18&gt;AN19,((AO18-AN19+1)*$B$2*$F$21),IF(AO18&gt;=AN19,$F$21*$B$2))),0)</f>
        <v>0</v>
      </c>
      <c r="AP26" s="293">
        <f>IF('Hoja De Calculo'!AQ13&gt;='Hoja De Calculo'!AP13,IF(AP18=100,($F$21*AP18*$B$2)-SUM($F$26:AO26),IF(AP18&gt;AO19,((AP18-AO19+1)*$B$2*$F$21),IF(AP18&gt;=AO19,$F$21*$B$2))),0)</f>
        <v>0</v>
      </c>
      <c r="AQ26" s="293">
        <f>IF('Hoja De Calculo'!AR13&gt;='Hoja De Calculo'!AQ13,IF(AQ18=100,($F$21*AQ18*$B$2)-SUM($F$26:AP26),IF(AQ18&gt;AP19,((AQ18-AP19+1)*$B$2*$F$21),IF(AQ18&gt;=AP19,$F$21*$B$2))),0)</f>
        <v>0</v>
      </c>
      <c r="AR26" s="293">
        <f>IF('Hoja De Calculo'!AS13&gt;='Hoja De Calculo'!AR13,IF(AR18=100,($F$21*AR18*$B$2)-SUM($F$26:AQ26),IF(AR18&gt;AQ19,((AR18-AQ19+1)*$B$2*$F$21),IF(AR18&gt;=AQ19,$F$21*$B$2))),0)</f>
        <v>0</v>
      </c>
      <c r="AS26" s="293">
        <f>IF('Hoja De Calculo'!AT13&gt;='Hoja De Calculo'!AS13,IF(AS18=100,($F$21*AS18*$B$2)-SUM($F$26:AR26),IF(AS18&gt;AR19,((AS18-AR19+1)*$B$2*$F$21),IF(AS18&gt;=AR19,$F$21*$B$2))),0)</f>
        <v>0</v>
      </c>
      <c r="AT26" s="293">
        <f>IF('Hoja De Calculo'!AU13&gt;='Hoja De Calculo'!AT13,IF(AT18=100,($F$21*AT18*$B$2)-SUM($F$26:AS26),IF(AT18&gt;AS19,((AT18-AS19+1)*$B$2*$F$21),IF(AT18&gt;=AS19,$F$21*$B$2))),0)</f>
        <v>0</v>
      </c>
      <c r="AU26" s="293">
        <f>IF('Hoja De Calculo'!AV13&gt;='Hoja De Calculo'!AU13,IF(AU18=100,($F$21*AU18*$B$2)-SUM($F$26:AT26),IF(AU18&gt;AT19,((AU18-AT19+1)*$B$2*$F$21),IF(AU18&gt;=AT19,$F$21*$B$2))),0)</f>
        <v>0</v>
      </c>
      <c r="AV26" s="293">
        <f>IF('Hoja De Calculo'!AW13&gt;='Hoja De Calculo'!AV13,IF(AV18=100,($F$21*AV18*$B$2)-SUM($F$26:AU26),IF(AV18&gt;AU19,((AV18-AU19+1)*$B$2*$F$21),IF(AV18&gt;=AU19,$F$21*$B$2))),0)</f>
        <v>0</v>
      </c>
      <c r="AW26" s="293">
        <f>IF('Hoja De Calculo'!AX13&gt;='Hoja De Calculo'!AW13,IF(AW18=100,($F$21*AW18*$B$2)-SUM($F$26:AV26),IF(AW18&gt;AV19,((AW18-AV19+1)*$B$2*$F$21),IF(AW18&gt;=AV19,$F$21*$B$2))),0)</f>
        <v>0</v>
      </c>
      <c r="AX26" s="293">
        <f>IF('Hoja De Calculo'!AY13&gt;='Hoja De Calculo'!AX13,IF(AX18=100,($F$21*AX18*$B$2)-SUM($F$26:AW26),IF(AX18&gt;AW19,((AX18-AW19+1)*$B$2*$F$21),IF(AX18&gt;=AW19,$F$21*$B$2))),0)</f>
        <v>0</v>
      </c>
      <c r="AY26" s="293">
        <f>IF('Hoja De Calculo'!AZ13&gt;='Hoja De Calculo'!AY13,IF(AY18=100,($F$21*AY18*$B$2)-SUM($F$26:AX26),IF(AY18&gt;AX19,((AY18-AX19+1)*$B$2*$F$21),IF(AY18&gt;=AX19,$F$21*$B$2))),0)</f>
        <v>0</v>
      </c>
      <c r="AZ26" s="293">
        <f>IF('Hoja De Calculo'!BA13&gt;='Hoja De Calculo'!AZ13,IF(AZ18=100,($F$21*AZ18*$B$2)-SUM($F$26:AY26),IF(AZ18&gt;AY19,((AZ18-AY19+1)*$B$2*$F$21),IF(AZ18&gt;=AY19,$F$21*$B$2))),0)</f>
        <v>0</v>
      </c>
      <c r="BA26" s="293">
        <f>IF('Hoja De Calculo'!BB13&gt;='Hoja De Calculo'!BA13,IF(BA18=100,($F$21*BA18*$B$2)-SUM($F$26:AZ26),IF(BA18&gt;AZ19,((BA18-AZ19+1)*$B$2*$F$21),IF(BA18&gt;=AZ19,$F$21*$B$2))),0)</f>
        <v>0</v>
      </c>
      <c r="BB26" s="293">
        <f>IF('Hoja De Calculo'!BC13&gt;='Hoja De Calculo'!BB13,IF(BB18=100,($F$21*BB18*$B$2)-SUM($F$26:BA26),IF(BB18&gt;BA19,((BB18-BA19+1)*$B$2*$F$21),IF(BB18&gt;=BA19,$F$21*$B$2))),0)</f>
        <v>0</v>
      </c>
      <c r="BC26" s="293">
        <f>IF('Hoja De Calculo'!BD13&gt;='Hoja De Calculo'!BC13,IF(BC18=100,($F$21*BC18*$B$2)-SUM($F$26:BB26),IF(BC18&gt;BB19,((BC18-BB19+1)*$B$2*$F$21),IF(BC18&gt;=BB19,$F$21*$B$2))),0)</f>
        <v>0</v>
      </c>
      <c r="BD26" s="293">
        <f>IF('Hoja De Calculo'!BE13&gt;='Hoja De Calculo'!BD13,IF(BD18=100,($F$21*BD18*$B$2)-SUM($F$26:BC26),IF(BD18&gt;BC19,((BD18-BC19+1)*$B$2*$F$21),IF(BD18&gt;=BC19,$F$21*$B$2))),0)</f>
        <v>0</v>
      </c>
      <c r="BE26" s="293">
        <f>IF('Hoja De Calculo'!BF13&gt;='Hoja De Calculo'!BE13,IF(BE18=100,($F$21*BE18*$B$2)-SUM($F$26:BD26),IF(BE18&gt;BD19,((BE18-BD19+1)*$B$2*$F$21),IF(BE18&gt;=BD19,$F$21*$B$2))),0)</f>
        <v>0</v>
      </c>
      <c r="BF26" s="293">
        <f>IF('Hoja De Calculo'!BG13&gt;='Hoja De Calculo'!BF13,IF(BF18=100,($F$21*BF18*$B$2)-SUM($F$26:BE26),IF(BF18&gt;BE19,((BF18-BE19+1)*$B$2*$F$21),IF(BF18&gt;=BE19,$F$21*$B$2))),0)</f>
        <v>0</v>
      </c>
      <c r="BG26" s="293">
        <f>IF('Hoja De Calculo'!BH13&gt;='Hoja De Calculo'!BG13,IF(BG18=100,($F$21*BG18*$B$2)-SUM($F$26:BF26),IF(BG18&gt;BF19,((BG18-BF19+1)*$B$2*$F$21),IF(BG18&gt;=BF19,$F$21*$B$2))),0)</f>
        <v>0</v>
      </c>
      <c r="BH26" s="293">
        <f>IF('Hoja De Calculo'!BI13&gt;='Hoja De Calculo'!BH13,IF(BH18=100,($F$21*BH18*$B$2)-SUM($F$26:BG26),IF(BH18&gt;BG19,((BH18-BG19+1)*$B$2*$F$21),IF(BH18&gt;=BG19,$F$21*$B$2))),0)</f>
        <v>0</v>
      </c>
      <c r="BI26" s="293">
        <f>IF('Hoja De Calculo'!BJ13&gt;='Hoja De Calculo'!BI13,IF(BI18=100,($F$21*BI18*$B$2)-SUM($F$26:BH26),IF(BI18&gt;BH19,((BI18-BH19+1)*$B$2*$F$21),IF(BI18&gt;=BH19,$F$21*$B$2))),0)</f>
        <v>0</v>
      </c>
      <c r="BJ26" s="293">
        <f>IF('Hoja De Calculo'!BK13&gt;='Hoja De Calculo'!BJ13,IF(BJ18=100,($F$21*BJ18*$B$2)-SUM($F$26:BI26),IF(BJ18&gt;BI19,((BJ18-BI19+1)*$B$2*$F$21),IF(BJ18&gt;=BI19,$F$21*$B$2))),0)</f>
        <v>0</v>
      </c>
      <c r="BK26" s="293">
        <f>IF('Hoja De Calculo'!BL13&gt;='Hoja De Calculo'!BK13,IF(BK18=100,($F$21*BK18*$B$2)-SUM($F$26:BJ26),IF(BK18&gt;BJ19,((BK18-BJ19+1)*$B$2*$F$21),IF(BK18&gt;=BJ19,$F$21*$B$2))),0)</f>
        <v>0</v>
      </c>
      <c r="BL26" s="293">
        <f>IF('Hoja De Calculo'!BM13&gt;='Hoja De Calculo'!BL13,IF(BL18=100,($F$21*BL18*$B$2)-SUM($F$26:BK26),IF(BL18&gt;BK19,((BL18-BK19+1)*$B$2*$F$21),IF(BL18&gt;=BK19,$F$21*$B$2))),0)</f>
        <v>0</v>
      </c>
      <c r="BM26" s="293">
        <f>IF('Hoja De Calculo'!BN13&gt;='Hoja De Calculo'!BM13,IF(BM18=100,($F$21*BM18*$B$2)-SUM($F$26:BL26),IF(BM18&gt;BL19,((BM18-BL19+1)*$B$2*$F$21),IF(BM18&gt;=BL19,$F$21*$B$2))),0)</f>
        <v>0</v>
      </c>
      <c r="BN26" s="293">
        <f>IF('Hoja De Calculo'!BO13&gt;='Hoja De Calculo'!BN13,IF(BN18=100,($F$21*BN18*$B$2)-SUM($F$26:BM26),IF(BN18&gt;BM19,((BN18-BM19+1)*$B$2*$F$21),IF(BN18&gt;=BM19,$F$21*$B$2))),0)</f>
        <v>0</v>
      </c>
      <c r="BO26" s="293">
        <f>IF('Hoja De Calculo'!BP13&gt;='Hoja De Calculo'!BO13,IF(BO18=100,($F$21*BO18*$B$2)-SUM($F$26:BN26),IF(BO18&gt;BN19,((BO18-BN19+1)*$B$2*$F$21),IF(BO18&gt;=BN19,$F$21*$B$2))),0)</f>
        <v>0</v>
      </c>
      <c r="BP26" s="293">
        <f>IF('Hoja De Calculo'!BQ13&gt;='Hoja De Calculo'!BP13,IF(BP18=100,($F$21*BP18*$B$2)-SUM($F$26:BO26),IF(BP18&gt;BO19,((BP18-BO19+1)*$B$2*$F$21),IF(BP18&gt;=BO19,$F$21*$B$2))),0)</f>
        <v>0</v>
      </c>
      <c r="BQ26" s="293">
        <f>IF('Hoja De Calculo'!BR13&gt;='Hoja De Calculo'!BQ13,IF(BQ18=100,($F$21*BQ18*$B$2)-SUM($F$26:BP26),IF(BQ18&gt;BP19,((BQ18-BP19+1)*$B$2*$F$21),IF(BQ18&gt;=BP19,$F$21*$B$2))),0)</f>
        <v>0</v>
      </c>
      <c r="BR26" s="293">
        <f>IF('Hoja De Calculo'!BS13&gt;='Hoja De Calculo'!BR13,IF(BR18=100,($F$21*BR18*$B$2)-SUM($F$26:BQ26),IF(BR18&gt;BQ19,((BR18-BQ19+1)*$B$2*$F$21),IF(BR18&gt;=BQ19,$F$21*$B$2))),0)</f>
        <v>0</v>
      </c>
      <c r="BS26" s="293">
        <f>IF('Hoja De Calculo'!BT13&gt;='Hoja De Calculo'!BS13,IF(BS18=100,($F$21*BS18*$B$2)-SUM($F$26:BR26),IF(BS18&gt;BR19,((BS18-BR19+1)*$B$2*$F$21),IF(BS18&gt;=BR19,$F$21*$B$2))),0)</f>
        <v>0</v>
      </c>
      <c r="BT26" s="293">
        <f>IF('Hoja De Calculo'!BU13&gt;='Hoja De Calculo'!BT13,IF(BT18=100,($F$21*BT18*$B$2)-SUM($F$26:BS26),IF(BT18&gt;BS19,((BT18-BS19+1)*$B$2*$F$21),IF(BT18&gt;=BS19,$F$21*$B$2))),0)</f>
        <v>0</v>
      </c>
      <c r="BU26" s="293">
        <f>IF('Hoja De Calculo'!BV13&gt;='Hoja De Calculo'!BU13,IF(BU18=100,($F$21*BU18*$B$2)-SUM($F$26:BT26),IF(BU18&gt;BT19,((BU18-BT19+1)*$B$2*$F$21),IF(BU18&gt;=BT19,$F$21*$B$2))),0)</f>
        <v>0</v>
      </c>
      <c r="BV26" s="293">
        <f>IF('Hoja De Calculo'!BW13&gt;='Hoja De Calculo'!BV13,IF(BV18=100,($F$21*BV18*$B$2)-SUM($F$26:BU26),IF(BV18&gt;BU19,((BV18-BU19+1)*$B$2*$F$21),IF(BV18&gt;=BU19,$F$21*$B$2))),0)</f>
        <v>0</v>
      </c>
      <c r="BW26" s="293">
        <f>IF('Hoja De Calculo'!BX13&gt;='Hoja De Calculo'!BW13,IF(BW18=100,($F$21*BW18*$B$2)-SUM($F$26:BV26),IF(BW18&gt;BV19,((BW18-BV19+1)*$B$2*$F$21),IF(BW18&gt;=BV19,$F$21*$B$2))),0)</f>
        <v>0</v>
      </c>
      <c r="BX26" s="293">
        <f>IF('Hoja De Calculo'!BY13&gt;='Hoja De Calculo'!BX13,IF(BX18=100,($F$21*BX18*$B$2)-SUM($F$26:BW26),IF(BX18&gt;BW19,((BX18-BW19+1)*$B$2*$F$21),IF(BX18&gt;=BW19,$F$21*$B$2))),0)</f>
        <v>0</v>
      </c>
      <c r="BY26" s="293">
        <f>IF('Hoja De Calculo'!BZ13&gt;='Hoja De Calculo'!BY13,IF(BY18=100,($F$21*BY18*$B$2)-SUM($F$26:BX26),IF(BY18&gt;BX19,((BY18-BX19+1)*$B$2*$F$21),IF(BY18&gt;=BX19,$F$21*$B$2))),0)</f>
        <v>0</v>
      </c>
      <c r="BZ26" s="293">
        <f>IF('Hoja De Calculo'!CA13&gt;='Hoja De Calculo'!BZ13,IF(BZ18=100,($F$21*BZ18*$B$2)-SUM($F$26:BY26),IF(BZ18&gt;BY19,((BZ18-BY19+1)*$B$2*$F$21),IF(BZ18&gt;=BY19,$F$21*$B$2))),0)</f>
        <v>0</v>
      </c>
      <c r="CA26" s="293">
        <f>IF('Hoja De Calculo'!CB13&gt;='Hoja De Calculo'!CA13,IF(CA18=100,($F$21*CA18*$B$2)-SUM($F$26:BZ26),IF(CA18&gt;BZ19,((CA18-BZ19+1)*$B$2*$F$21),IF(CA18&gt;=BZ19,$F$21*$B$2))),0)</f>
        <v>0</v>
      </c>
      <c r="CB26" s="293">
        <f>IF('Hoja De Calculo'!CC13&gt;='Hoja De Calculo'!CB13,IF(CB18=100,($F$21*CB18*$B$2)-SUM($F$26:CA26),IF(CB18&gt;CA19,((CB18-CA19+1)*$B$2*$F$21),IF(CB18&gt;=CA19,$F$21*$B$2))),0)</f>
        <v>0</v>
      </c>
      <c r="CC26" s="293">
        <f>IF('Hoja De Calculo'!CD13&gt;='Hoja De Calculo'!CC13,IF(CC18=100,($F$21*CC18*$B$2)-SUM($F$26:CB26),IF(CC18&gt;CB19,((CC18-CB19+1)*$B$2*$F$21),IF(CC18&gt;=CB19,$F$21*$B$2))),0)</f>
        <v>0</v>
      </c>
      <c r="CD26" s="293">
        <f>IF('Hoja De Calculo'!CE13&gt;='Hoja De Calculo'!CD13,IF(CD18=100,($F$21*CD18*$B$2)-SUM($F$26:CC26),IF(CD18&gt;CC19,((CD18-CC19+1)*$B$2*$F$21),IF(CD18&gt;=CC19,$F$21*$B$2))),0)</f>
        <v>0</v>
      </c>
      <c r="CE26" s="293">
        <f>IF('Hoja De Calculo'!CF13&gt;='Hoja De Calculo'!CE13,IF(CE18=100,($F$21*CE18*$B$2)-SUM($F$26:CD26),IF(CE18&gt;CD19,((CE18-CD19+1)*$B$2*$F$21),IF(CE18&gt;=CD19,$F$21*$B$2))),0)</f>
        <v>0</v>
      </c>
      <c r="CF26" s="293">
        <f>IF('Hoja De Calculo'!CG13&gt;='Hoja De Calculo'!CF13,IF(CF18=100,($F$21*CF18*$B$2)-SUM($F$26:CE26),IF(CF18&gt;CE19,((CF18-CE19+1)*$B$2*$F$21),IF(CF18&gt;=CE19,$F$21*$B$2))),0)</f>
        <v>0</v>
      </c>
      <c r="CG26" s="293">
        <f>IF('Hoja De Calculo'!CH13&gt;='Hoja De Calculo'!CG13,IF(CG18=100,($F$21*CG18*$B$2)-SUM($F$26:CF26),IF(CG18&gt;CF19,((CG18-CF19+1)*$B$2*$F$21),IF(CG18&gt;=CF19,$F$21*$B$2))),0)</f>
        <v>0</v>
      </c>
      <c r="CH26" s="293">
        <f>IF('Hoja De Calculo'!CI13&gt;='Hoja De Calculo'!CH13,IF(CH18=100,($F$21*CH18*$B$2)-SUM($F$26:CG26),IF(CH18&gt;CG19,((CH18-CG19+1)*$B$2*$F$21),IF(CH18&gt;=CG19,$F$21*$B$2))),0)</f>
        <v>0</v>
      </c>
      <c r="CI26" s="293">
        <f>IF('Hoja De Calculo'!CJ13&gt;='Hoja De Calculo'!CI13,IF(CI18=100,($F$21*CI18*$B$2)-SUM($F$26:CH26),IF(CI18&gt;CH19,((CI18-CH19+1)*$B$2*$F$21),IF(CI18&gt;=CH19,$F$21*$B$2))),0)</f>
        <v>0</v>
      </c>
      <c r="CJ26" s="293">
        <f>IF('Hoja De Calculo'!CK13&gt;='Hoja De Calculo'!CJ13,IF(CJ18=100,($F$21*CJ18*$B$2)-SUM($F$26:CI26),IF(CJ18&gt;CI19,((CJ18-CI19+1)*$B$2*$F$21),IF(CJ18&gt;=CI19,$F$21*$B$2))),0)</f>
        <v>0</v>
      </c>
      <c r="CK26" s="293">
        <f>IF('Hoja De Calculo'!CL13&gt;='Hoja De Calculo'!CK13,IF(CK18=100,($F$21*CK18*$B$2)-SUM($F$26:CJ26),IF(CK18&gt;CJ19,((CK18-CJ19+1)*$B$2*$F$21),IF(CK18&gt;=CJ19,$F$21*$B$2))),0)</f>
        <v>0</v>
      </c>
      <c r="CL26" s="293">
        <f>IF('Hoja De Calculo'!CM13&gt;='Hoja De Calculo'!CL13,IF(CL18=100,($F$21*CL18*$B$2)-SUM($F$26:CK26),IF(CL18&gt;CK19,((CL18-CK19+1)*$B$2*$F$21),IF(CL18&gt;=CK19,$F$21*$B$2))),0)</f>
        <v>0</v>
      </c>
      <c r="CM26" s="293">
        <f>IF('Hoja De Calculo'!CN13&gt;='Hoja De Calculo'!CM13,IF(CM18=100,($F$21*CM18*$B$2)-SUM($F$26:CL26),IF(CM18&gt;CL19,((CM18-CL19+1)*$B$2*$F$21),IF(CM18&gt;=CL19,$F$21*$B$2))),0)</f>
        <v>0</v>
      </c>
      <c r="CN26" s="293">
        <f>IF('Hoja De Calculo'!CO13&gt;='Hoja De Calculo'!CN13,IF(CN18=100,($F$21*CN18*$B$2)-SUM($F$26:CM26),IF(CN18&gt;CM19,((CN18-CM19+1)*$B$2*$F$21),IF(CN18&gt;=CM19,$F$21*$B$2))),0)</f>
        <v>0</v>
      </c>
      <c r="CO26" s="293">
        <f>IF('Hoja De Calculo'!CP13&gt;='Hoja De Calculo'!CO13,IF(CO18=100,($F$21*CO18*$B$2)-SUM($F$26:CN26),IF(CO18&gt;CN19,((CO18-CN19+1)*$B$2*$F$21),IF(CO18&gt;=CN19,$F$21*$B$2))),0)</f>
        <v>0</v>
      </c>
      <c r="CP26" s="293">
        <f>IF('Hoja De Calculo'!CQ13&gt;='Hoja De Calculo'!CP13,IF(CP18=100,($F$21*CP18*$B$2)-SUM($F$26:CO26),IF(CP18&gt;CO19,((CP18-CO19+1)*$B$2*$F$21),IF(CP18&gt;=CO19,$F$21*$B$2))),0)</f>
        <v>0</v>
      </c>
      <c r="CQ26" s="293">
        <f>IF('Hoja De Calculo'!CR13&gt;='Hoja De Calculo'!CQ13,IF(CQ18=100,($F$21*CQ18*$B$2)-SUM($F$26:CP26),IF(CQ18&gt;CP19,((CQ18-CP19+1)*$B$2*$F$21),IF(CQ18&gt;=CP19,$F$21*$B$2))),0)</f>
        <v>0</v>
      </c>
      <c r="CR26" s="293">
        <f>IF('Hoja De Calculo'!CS13&gt;='Hoja De Calculo'!CR13,IF(CR18=100,($F$21*CR18*$B$2)-SUM($F$26:CQ26),IF(CR18&gt;CQ19,((CR18-CQ19+1)*$B$2*$F$21),IF(CR18&gt;=CQ19,$F$21*$B$2))),0)</f>
        <v>0</v>
      </c>
      <c r="CS26" s="293">
        <f>IF('Hoja De Calculo'!CT13&gt;='Hoja De Calculo'!CS13,IF(CS18=100,($F$21*CS18*$B$2)-SUM($F$26:CR26),IF(CS18&gt;CR19,((CS18-CR19+1)*$B$2*$F$21),IF(CS18&gt;=CR19,$F$21*$B$2))),0)</f>
        <v>0</v>
      </c>
      <c r="CT26" s="293">
        <f>IF('Hoja De Calculo'!CU13&gt;='Hoja De Calculo'!CT13,IF(CT18=100,($F$21*CT18*$B$2)-SUM($F$26:CS26),IF(CT18&gt;CS19,((CT18-CS19+1)*$B$2*$F$21),IF(CT18&gt;=CS19,$F$21*$B$2))),0)</f>
        <v>0</v>
      </c>
      <c r="CU26" s="293">
        <f>IF('Hoja De Calculo'!CV13&gt;='Hoja De Calculo'!CU13,IF(CU18=100,($F$21*CU18*$B$2)-SUM($F$26:CT26),IF(CU18&gt;CT19,((CU18-CT19+1)*$B$2*$F$21),IF(CU18&gt;=CT19,$F$21*$B$2))),0)</f>
        <v>0</v>
      </c>
      <c r="CV26" s="293">
        <f>IF('Hoja De Calculo'!CW13&gt;='Hoja De Calculo'!CV13,IF(CV18=100,($F$21*CV18*$B$2)-SUM($F$26:CU26),IF(CV18&gt;CU19,((CV18-CU19+1)*$B$2*$F$21),IF(CV18&gt;=CU19,$F$21*$B$2))),0)</f>
        <v>0</v>
      </c>
      <c r="CW26" s="293">
        <f>IF('Hoja De Calculo'!CX13&gt;='Hoja De Calculo'!CW13,IF(CW18=100,($F$21*CW18*$B$2)-SUM($F$26:CV26),IF(CW18&gt;CV19,((CW18-CV19+1)*$B$2*$F$21),IF(CW18&gt;=CV19,$F$21*$B$2))),0)</f>
        <v>0</v>
      </c>
    </row>
    <row r="27" spans="1:101" x14ac:dyDescent="0.35">
      <c r="A27" t="s">
        <v>160</v>
      </c>
      <c r="B27" s="273"/>
      <c r="C27" s="280"/>
      <c r="D27" s="280"/>
      <c r="E27" s="280"/>
      <c r="F27" s="280"/>
      <c r="G27" s="300">
        <f>(G$21*$B$2*(G$19+(IF(G$19=100,0,1))))</f>
        <v>0</v>
      </c>
      <c r="H27" s="300">
        <f>IF('Hoja De Calculo'!I13&gt;='Hoja De Calculo'!H13,IF(H18=100,($G$21*H18*$B$2)-SUM($G$27:G27),IF(H18&gt;G19,((H18-G19+1)*$B$2*$G$21),IF(H18&gt;=G19,$G$21*$B$2))),0)</f>
        <v>0</v>
      </c>
      <c r="I27" s="300">
        <f>IF('Hoja De Calculo'!J13&gt;='Hoja De Calculo'!I13,IF(I18=100,($G$21*I18*$B$2)-SUM($G$27:H27),IF(I18&gt;H19,((I18-H19+1)*$B$2*$G$21),IF(I18&gt;=H19,$G$21*$B$2))),0)</f>
        <v>0</v>
      </c>
      <c r="J27" s="300">
        <f>IF('Hoja De Calculo'!K13&gt;='Hoja De Calculo'!J13,IF(J18=100,($G$21*J18*$B$2)-SUM($G$27:I27),IF(J18&gt;I19,((J18-I19+1)*$B$2*$G$21),IF(J18&gt;=I19,$G$21*$B$2))),0)</f>
        <v>0</v>
      </c>
      <c r="K27" s="300">
        <f>IF('Hoja De Calculo'!L13&gt;='Hoja De Calculo'!K13,IF(K18=100,($G$21*K18*$B$2)-SUM($G$27:J27),IF(K18&gt;J19,((K18-J19+1)*$B$2*$G$21),IF(K18&gt;=J19,$G$21*$B$2))),0)</f>
        <v>0</v>
      </c>
      <c r="L27" s="300">
        <f>IF('Hoja De Calculo'!M13&gt;='Hoja De Calculo'!L13,IF(L18=100,($G$21*L18*$B$2)-SUM($G$27:K27),IF(L18&gt;K19,((L18-K19+1)*$B$2*$G$21),IF(L18&gt;=K19,$G$21*$B$2))),0)</f>
        <v>0</v>
      </c>
      <c r="M27" s="300">
        <f>IF('Hoja De Calculo'!N13&gt;='Hoja De Calculo'!M13,IF(M18=100,($G$21*M18*$B$2)-SUM($G$27:L27),IF(M18&gt;L19,((M18-L19+1)*$B$2*$G$21),IF(M18&gt;=L19,$G$21*$B$2))),0)</f>
        <v>0</v>
      </c>
      <c r="N27" s="300">
        <f>IF('Hoja De Calculo'!O13&gt;='Hoja De Calculo'!N13,IF(N18=100,($G$21*N18*$B$2)-SUM($G$27:M27),IF(N18&gt;M19,((N18-M19+1)*$B$2*$G$21),IF(N18&gt;=M19,$G$21*$B$2))),0)</f>
        <v>0</v>
      </c>
      <c r="O27" s="300">
        <f>IF('Hoja De Calculo'!P13&gt;='Hoja De Calculo'!O13,IF(O18=100,($G$21*O18*$B$2)-SUM($G$27:N27),IF(O18&gt;N19,((O18-N19+1)*$B$2*$G$21),IF(O18&gt;=N19,$G$21*$B$2))),0)</f>
        <v>0</v>
      </c>
      <c r="P27" s="300">
        <f>IF('Hoja De Calculo'!Q13&gt;='Hoja De Calculo'!P13,IF(P18=100,($G$21*P18*$B$2)-SUM($G$27:O27),IF(P18&gt;O19,((P18-O19+1)*$B$2*$G$21),IF(P18&gt;=O19,$G$21*$B$2))),0)</f>
        <v>0</v>
      </c>
      <c r="Q27" s="300">
        <f>IF('Hoja De Calculo'!R13&gt;='Hoja De Calculo'!Q13,IF(Q18=100,($G$21*Q18*$B$2)-SUM($G$27:P27),IF(Q18&gt;P19,((Q18-P19+1)*$B$2*$G$21),IF(Q18&gt;=P19,$G$21*$B$2))),0)</f>
        <v>0</v>
      </c>
      <c r="R27" s="300">
        <f>IF('Hoja De Calculo'!S13&gt;='Hoja De Calculo'!R13,IF(R18=100,($G$21*R18*$B$2)-SUM($G$27:Q27),IF(R18&gt;Q19,((R18-Q19+1)*$B$2*$G$21),IF(R18&gt;=Q19,$G$21*$B$2))),0)</f>
        <v>0</v>
      </c>
      <c r="S27" s="300">
        <f>IF('Hoja De Calculo'!T13&gt;='Hoja De Calculo'!S13,IF(S18=100,($G$21*S18*$B$2)-SUM($G$27:R27),IF(S18&gt;R19,((S18-R19+1)*$B$2*$G$21),IF(S18&gt;=R19,$G$21*$B$2))),0)</f>
        <v>0</v>
      </c>
      <c r="T27" s="300">
        <f>IF('Hoja De Calculo'!U13&gt;='Hoja De Calculo'!T13,IF(T18=100,($G$21*T18*$B$2)-SUM($G$27:S27),IF(T18&gt;S19,((T18-S19+1)*$B$2*$G$21),IF(T18&gt;=S19,$G$21*$B$2))),0)</f>
        <v>0</v>
      </c>
      <c r="U27" s="300">
        <f>IF('Hoja De Calculo'!V13&gt;='Hoja De Calculo'!U13,IF(U18=100,($G$21*U18*$B$2)-SUM($G$27:T27),IF(U18&gt;T19,((U18-T19+1)*$B$2*$G$21),IF(U18&gt;=T19,$G$21*$B$2))),0)</f>
        <v>0</v>
      </c>
      <c r="V27" s="300">
        <f>IF('Hoja De Calculo'!W13&gt;='Hoja De Calculo'!V13,IF(V18=100,($G$21*V18*$B$2)-SUM($G$27:U27),IF(V18&gt;U19,((V18-U19+1)*$B$2*$G$21),IF(V18&gt;=U19,$G$21*$B$2))),0)</f>
        <v>0</v>
      </c>
      <c r="W27" s="300">
        <f>IF('Hoja De Calculo'!X13&gt;='Hoja De Calculo'!W13,IF(W18=100,($G$21*W18*$B$2)-SUM($G$27:V27),IF(W18&gt;V19,((W18-V19+1)*$B$2*$G$21),IF(W18&gt;=V19,$G$21*$B$2))),0)</f>
        <v>0</v>
      </c>
      <c r="X27" s="300">
        <f>IF('Hoja De Calculo'!Y13&gt;='Hoja De Calculo'!X13,IF(X18=100,($G$21*X18*$B$2)-SUM($G$27:W27),IF(X18&gt;W19,((X18-W19+1)*$B$2*$G$21),IF(X18&gt;=W19,$G$21*$B$2))),0)</f>
        <v>0</v>
      </c>
      <c r="Y27" s="300">
        <f>IF('Hoja De Calculo'!Z13&gt;='Hoja De Calculo'!Y13,IF(Y18=100,($G$21*Y18*$B$2)-SUM($G$27:X27),IF(Y18&gt;X19,((Y18-X19+1)*$B$2*$G$21),IF(Y18&gt;=X19,$G$21*$B$2))),0)</f>
        <v>0</v>
      </c>
      <c r="Z27" s="300">
        <f>IF('Hoja De Calculo'!AA13&gt;='Hoja De Calculo'!Z13,IF(Z18=100,($G$21*Z18*$B$2)-SUM($G$27:Y27),IF(Z18&gt;Y19,((Z18-Y19+1)*$B$2*$G$21),IF(Z18&gt;=Y19,$G$21*$B$2))),0)</f>
        <v>0</v>
      </c>
      <c r="AA27" s="300">
        <f>IF('Hoja De Calculo'!AB13&gt;='Hoja De Calculo'!AA13,IF(AA18=100,($G$21*AA18*$B$2)-SUM($G$27:Z27),IF(AA18&gt;Z19,((AA18-Z19+1)*$B$2*$G$21),IF(AA18&gt;=Z19,$G$21*$B$2))),0)</f>
        <v>0</v>
      </c>
      <c r="AB27" s="300">
        <f>IF('Hoja De Calculo'!AC13&gt;='Hoja De Calculo'!AB13,IF(AB18=100,($G$21*AB18*$B$2)-SUM($G$27:AA27),IF(AB18&gt;AA19,((AB18-AA19+1)*$B$2*$G$21),IF(AB18&gt;=AA19,$G$21*$B$2))),0)</f>
        <v>0</v>
      </c>
      <c r="AC27" s="300">
        <f>IF('Hoja De Calculo'!AD13&gt;='Hoja De Calculo'!AC13,IF(AC18=100,($G$21*AC18*$B$2)-SUM($G$27:AB27),IF(AC18&gt;AB19,((AC18-AB19+1)*$B$2*$G$21),IF(AC18&gt;=AB19,$G$21*$B$2))),0)</f>
        <v>0</v>
      </c>
      <c r="AD27" s="300">
        <f>IF('Hoja De Calculo'!AE13&gt;='Hoja De Calculo'!AD13,IF(AD18=100,($G$21*AD18*$B$2)-SUM($G$27:AC27),IF(AD18&gt;AC19,((AD18-AC19+1)*$B$2*$G$21),IF(AD18&gt;=AC19,$G$21*$B$2))),0)</f>
        <v>0</v>
      </c>
      <c r="AE27" s="300">
        <f>IF('Hoja De Calculo'!AF13&gt;='Hoja De Calculo'!AE13,IF(AE18=100,($G$21*AE18*$B$2)-SUM($G$27:AD27),IF(AE18&gt;AD19,((AE18-AD19+1)*$B$2*$G$21),IF(AE18&gt;=AD19,$G$21*$B$2))),0)</f>
        <v>0</v>
      </c>
      <c r="AF27" s="300">
        <f>IF('Hoja De Calculo'!AG13&gt;='Hoja De Calculo'!AF13,IF(AF18=100,($G$21*AF18*$B$2)-SUM($G$27:AE27),IF(AF18&gt;AE19,((AF18-AE19+1)*$B$2*$G$21),IF(AF18&gt;=AE19,$G$21*$B$2))),0)</f>
        <v>0</v>
      </c>
      <c r="AG27" s="300">
        <f>IF('Hoja De Calculo'!AH13&gt;='Hoja De Calculo'!AG13,IF(AG18=100,($G$21*AG18*$B$2)-SUM($G$27:AF27),IF(AG18&gt;AF19,((AG18-AF19+1)*$B$2*$G$21),IF(AG18&gt;=AF19,$G$21*$B$2))),0)</f>
        <v>0</v>
      </c>
      <c r="AH27" s="300">
        <f>IF('Hoja De Calculo'!AI13&gt;='Hoja De Calculo'!AH13,IF(AH18=100,($G$21*AH18*$B$2)-SUM($G$27:AG27),IF(AH18&gt;AG19,((AH18-AG19+1)*$B$2*$G$21),IF(AH18&gt;=AG19,$G$21*$B$2))),0)</f>
        <v>0</v>
      </c>
      <c r="AI27" s="300">
        <f>IF('Hoja De Calculo'!AJ13&gt;='Hoja De Calculo'!AI13,IF(AI18=100,($G$21*AI18*$B$2)-SUM($G$27:AH27),IF(AI18&gt;AH19,((AI18-AH19+1)*$B$2*$G$21),IF(AI18&gt;=AH19,$G$21*$B$2))),0)</f>
        <v>0</v>
      </c>
      <c r="AJ27" s="300">
        <f>IF('Hoja De Calculo'!AK13&gt;='Hoja De Calculo'!AJ13,IF(AJ18=100,($G$21*AJ18*$B$2)-SUM($G$27:AI27),IF(AJ18&gt;AI19,((AJ18-AI19+1)*$B$2*$G$21),IF(AJ18&gt;=AI19,$G$21*$B$2))),0)</f>
        <v>0</v>
      </c>
      <c r="AK27" s="300">
        <f>IF('Hoja De Calculo'!AL13&gt;='Hoja De Calculo'!AK13,IF(AK18=100,($G$21*AK18*$B$2)-SUM($G$27:AJ27),IF(AK18&gt;AJ19,((AK18-AJ19+1)*$B$2*$G$21),IF(AK18&gt;=AJ19,$G$21*$B$2))),0)</f>
        <v>0</v>
      </c>
      <c r="AL27" s="300">
        <f>IF('Hoja De Calculo'!AM13&gt;='Hoja De Calculo'!AL13,IF(AL18=100,($G$21*AL18*$B$2)-SUM($G$27:AK27),IF(AL18&gt;AK19,((AL18-AK19+1)*$B$2*$G$21),IF(AL18&gt;=AK19,$G$21*$B$2))),0)</f>
        <v>0</v>
      </c>
      <c r="AM27" s="300">
        <f>IF('Hoja De Calculo'!AN13&gt;='Hoja De Calculo'!AM13,IF(AM18=100,($G$21*AM18*$B$2)-SUM($G$27:AL27),IF(AM18&gt;AL19,((AM18-AL19+1)*$B$2*$G$21),IF(AM18&gt;=AL19,$G$21*$B$2))),0)</f>
        <v>0</v>
      </c>
      <c r="AN27" s="300">
        <f>IF('Hoja De Calculo'!AO13&gt;='Hoja De Calculo'!AN13,IF(AN18=100,($G$21*AN18*$B$2)-SUM($G$27:AM27),IF(AN18&gt;AM19,((AN18-AM19+1)*$B$2*$G$21),IF(AN18&gt;=AM19,$G$21*$B$2))),0)</f>
        <v>0</v>
      </c>
      <c r="AO27" s="300">
        <f>IF('Hoja De Calculo'!AP13&gt;='Hoja De Calculo'!AO13,IF(AO18=100,($G$21*AO18*$B$2)-SUM($G$27:AN27),IF(AO18&gt;AN19,((AO18-AN19+1)*$B$2*$G$21),IF(AO18&gt;=AN19,$G$21*$B$2))),0)</f>
        <v>0</v>
      </c>
      <c r="AP27" s="300">
        <f>IF('Hoja De Calculo'!AQ13&gt;='Hoja De Calculo'!AP13,IF(AP18=100,($G$21*AP18*$B$2)-SUM($G$27:AO27),IF(AP18&gt;AO19,((AP18-AO19+1)*$B$2*$G$21),IF(AP18&gt;=AO19,$G$21*$B$2))),0)</f>
        <v>0</v>
      </c>
      <c r="AQ27" s="300">
        <f>IF('Hoja De Calculo'!AR13&gt;='Hoja De Calculo'!AQ13,IF(AQ18=100,($G$21*AQ18*$B$2)-SUM($G$27:AP27),IF(AQ18&gt;AP19,((AQ18-AP19+1)*$B$2*$G$21),IF(AQ18&gt;=AP19,$G$21*$B$2))),0)</f>
        <v>0</v>
      </c>
      <c r="AR27" s="300">
        <f>IF('Hoja De Calculo'!AS13&gt;='Hoja De Calculo'!AR13,IF(AR18=100,($G$21*AR18*$B$2)-SUM($G$27:AQ27),IF(AR18&gt;AQ19,((AR18-AQ19+1)*$B$2*$G$21),IF(AR18&gt;=AQ19,$G$21*$B$2))),0)</f>
        <v>0</v>
      </c>
      <c r="AS27" s="300">
        <f>IF('Hoja De Calculo'!AT13&gt;='Hoja De Calculo'!AS13,IF(AS18=100,($G$21*AS18*$B$2)-SUM($G$27:AR27),IF(AS18&gt;AR19,((AS18-AR19+1)*$B$2*$G$21),IF(AS18&gt;=AR19,$G$21*$B$2))),0)</f>
        <v>0</v>
      </c>
      <c r="AT27" s="300">
        <f>IF('Hoja De Calculo'!AU13&gt;='Hoja De Calculo'!AT13,IF(AT18=100,($G$21*AT18*$B$2)-SUM($G$27:AS27),IF(AT18&gt;AS19,((AT18-AS19+1)*$B$2*$G$21),IF(AT18&gt;=AS19,$G$21*$B$2))),0)</f>
        <v>0</v>
      </c>
      <c r="AU27" s="300">
        <f>IF('Hoja De Calculo'!AV13&gt;='Hoja De Calculo'!AU13,IF(AU18=100,($G$21*AU18*$B$2)-SUM($G$27:AT27),IF(AU18&gt;AT19,((AU18-AT19+1)*$B$2*$G$21),IF(AU18&gt;=AT19,$G$21*$B$2))),0)</f>
        <v>0</v>
      </c>
      <c r="AV27" s="300">
        <f>IF('Hoja De Calculo'!AW13&gt;='Hoja De Calculo'!AV13,IF(AV18=100,($G$21*AV18*$B$2)-SUM($G$27:AU27),IF(AV18&gt;AU19,((AV18-AU19+1)*$B$2*$G$21),IF(AV18&gt;=AU19,$G$21*$B$2))),0)</f>
        <v>0</v>
      </c>
      <c r="AW27" s="300">
        <f>IF('Hoja De Calculo'!AX13&gt;='Hoja De Calculo'!AW13,IF(AW18=100,($G$21*AW18*$B$2)-SUM($G$27:AV27),IF(AW18&gt;AV19,((AW18-AV19+1)*$B$2*$G$21),IF(AW18&gt;=AV19,$G$21*$B$2))),0)</f>
        <v>0</v>
      </c>
      <c r="AX27" s="300">
        <f>IF('Hoja De Calculo'!AY13&gt;='Hoja De Calculo'!AX13,IF(AX18=100,($G$21*AX18*$B$2)-SUM($G$27:AW27),IF(AX18&gt;AW19,((AX18-AW19+1)*$B$2*$G$21),IF(AX18&gt;=AW19,$G$21*$B$2))),0)</f>
        <v>0</v>
      </c>
      <c r="AY27" s="300">
        <f>IF('Hoja De Calculo'!AZ13&gt;='Hoja De Calculo'!AY13,IF(AY18=100,($G$21*AY18*$B$2)-SUM($G$27:AX27),IF(AY18&gt;AX19,((AY18-AX19+1)*$B$2*$G$21),IF(AY18&gt;=AX19,$G$21*$B$2))),0)</f>
        <v>0</v>
      </c>
      <c r="AZ27" s="300">
        <f>IF('Hoja De Calculo'!BA13&gt;='Hoja De Calculo'!AZ13,IF(AZ18=100,($G$21*AZ18*$B$2)-SUM($G$27:AY27),IF(AZ18&gt;AY19,((AZ18-AY19+1)*$B$2*$G$21),IF(AZ18&gt;=AY19,$G$21*$B$2))),0)</f>
        <v>0</v>
      </c>
      <c r="BA27" s="300">
        <f>IF('Hoja De Calculo'!BB13&gt;='Hoja De Calculo'!BA13,IF(BA18=100,($G$21*BA18*$B$2)-SUM($G$27:AZ27),IF(BA18&gt;AZ19,((BA18-AZ19+1)*$B$2*$G$21),IF(BA18&gt;=AZ19,$G$21*$B$2))),0)</f>
        <v>0</v>
      </c>
      <c r="BB27" s="300">
        <f>IF('Hoja De Calculo'!BC13&gt;='Hoja De Calculo'!BB13,IF(BB18=100,($G$21*BB18*$B$2)-SUM($G$27:BA27),IF(BB18&gt;BA19,((BB18-BA19+1)*$B$2*$G$21),IF(BB18&gt;=BA19,$G$21*$B$2))),0)</f>
        <v>0</v>
      </c>
      <c r="BC27" s="300">
        <f>IF('Hoja De Calculo'!BD13&gt;='Hoja De Calculo'!BC13,IF(BC18=100,($G$21*BC18*$B$2)-SUM($G$27:BB27),IF(BC18&gt;BB19,((BC18-BB19+1)*$B$2*$G$21),IF(BC18&gt;=BB19,$G$21*$B$2))),0)</f>
        <v>0</v>
      </c>
      <c r="BD27" s="300">
        <f>IF('Hoja De Calculo'!BE13&gt;='Hoja De Calculo'!BD13,IF(BD18=100,($G$21*BD18*$B$2)-SUM($G$27:BC27),IF(BD18&gt;BC19,((BD18-BC19+1)*$B$2*$G$21),IF(BD18&gt;=BC19,$G$21*$B$2))),0)</f>
        <v>0</v>
      </c>
      <c r="BE27" s="300">
        <f>IF('Hoja De Calculo'!BF13&gt;='Hoja De Calculo'!BE13,IF(BE18=100,($G$21*BE18*$B$2)-SUM($G$27:BD27),IF(BE18&gt;BD19,((BE18-BD19+1)*$B$2*$G$21),IF(BE18&gt;=BD19,$G$21*$B$2))),0)</f>
        <v>0</v>
      </c>
      <c r="BF27" s="300">
        <f>IF('Hoja De Calculo'!BG13&gt;='Hoja De Calculo'!BF13,IF(BF18=100,($G$21*BF18*$B$2)-SUM($G$27:BE27),IF(BF18&gt;BE19,((BF18-BE19+1)*$B$2*$G$21),IF(BF18&gt;=BE19,$G$21*$B$2))),0)</f>
        <v>0</v>
      </c>
      <c r="BG27" s="300">
        <f>IF('Hoja De Calculo'!BH13&gt;='Hoja De Calculo'!BG13,IF(BG18=100,($G$21*BG18*$B$2)-SUM($G$27:BF27),IF(BG18&gt;BF19,((BG18-BF19+1)*$B$2*$G$21),IF(BG18&gt;=BF19,$G$21*$B$2))),0)</f>
        <v>0</v>
      </c>
      <c r="BH27" s="300">
        <f>IF('Hoja De Calculo'!BI13&gt;='Hoja De Calculo'!BH13,IF(BH18=100,($G$21*BH18*$B$2)-SUM($G$27:BG27),IF(BH18&gt;BG19,((BH18-BG19+1)*$B$2*$G$21),IF(BH18&gt;=BG19,$G$21*$B$2))),0)</f>
        <v>0</v>
      </c>
      <c r="BI27" s="300">
        <f>IF('Hoja De Calculo'!BJ13&gt;='Hoja De Calculo'!BI13,IF(BI18=100,($G$21*BI18*$B$2)-SUM($G$27:BH27),IF(BI18&gt;BH19,((BI18-BH19+1)*$B$2*$G$21),IF(BI18&gt;=BH19,$G$21*$B$2))),0)</f>
        <v>0</v>
      </c>
      <c r="BJ27" s="300">
        <f>IF('Hoja De Calculo'!BK13&gt;='Hoja De Calculo'!BJ13,IF(BJ18=100,($G$21*BJ18*$B$2)-SUM($G$27:BI27),IF(BJ18&gt;BI19,((BJ18-BI19+1)*$B$2*$G$21),IF(BJ18&gt;=BI19,$G$21*$B$2))),0)</f>
        <v>0</v>
      </c>
      <c r="BK27" s="300">
        <f>IF('Hoja De Calculo'!BL13&gt;='Hoja De Calculo'!BK13,IF(BK18=100,($G$21*BK18*$B$2)-SUM($G$27:BJ27),IF(BK18&gt;BJ19,((BK18-BJ19+1)*$B$2*$G$21),IF(BK18&gt;=BJ19,$G$21*$B$2))),0)</f>
        <v>0</v>
      </c>
      <c r="BL27" s="300">
        <f>IF('Hoja De Calculo'!BM13&gt;='Hoja De Calculo'!BL13,IF(BL18=100,($G$21*BL18*$B$2)-SUM($G$27:BK27),IF(BL18&gt;BK19,((BL18-BK19+1)*$B$2*$G$21),IF(BL18&gt;=BK19,$G$21*$B$2))),0)</f>
        <v>0</v>
      </c>
      <c r="BM27" s="300">
        <f>IF('Hoja De Calculo'!BN13&gt;='Hoja De Calculo'!BM13,IF(BM18=100,($G$21*BM18*$B$2)-SUM($G$27:BL27),IF(BM18&gt;BL19,((BM18-BL19+1)*$B$2*$G$21),IF(BM18&gt;=BL19,$G$21*$B$2))),0)</f>
        <v>0</v>
      </c>
      <c r="BN27" s="300">
        <f>IF('Hoja De Calculo'!BO13&gt;='Hoja De Calculo'!BN13,IF(BN18=100,($G$21*BN18*$B$2)-SUM($G$27:BM27),IF(BN18&gt;BM19,((BN18-BM19+1)*$B$2*$G$21),IF(BN18&gt;=BM19,$G$21*$B$2))),0)</f>
        <v>0</v>
      </c>
      <c r="BO27" s="300">
        <f>IF('Hoja De Calculo'!BP13&gt;='Hoja De Calculo'!BO13,IF(BO18=100,($G$21*BO18*$B$2)-SUM($G$27:BN27),IF(BO18&gt;BN19,((BO18-BN19+1)*$B$2*$G$21),IF(BO18&gt;=BN19,$G$21*$B$2))),0)</f>
        <v>0</v>
      </c>
      <c r="BP27" s="300">
        <f>IF('Hoja De Calculo'!BQ13&gt;='Hoja De Calculo'!BP13,IF(BP18=100,($G$21*BP18*$B$2)-SUM($G$27:BO27),IF(BP18&gt;BO19,((BP18-BO19+1)*$B$2*$G$21),IF(BP18&gt;=BO19,$G$21*$B$2))),0)</f>
        <v>0</v>
      </c>
      <c r="BQ27" s="300">
        <f>IF('Hoja De Calculo'!BR13&gt;='Hoja De Calculo'!BQ13,IF(BQ18=100,($G$21*BQ18*$B$2)-SUM($G$27:BP27),IF(BQ18&gt;BP19,((BQ18-BP19+1)*$B$2*$G$21),IF(BQ18&gt;=BP19,$G$21*$B$2))),0)</f>
        <v>0</v>
      </c>
      <c r="BR27" s="300">
        <f>IF('Hoja De Calculo'!BS13&gt;='Hoja De Calculo'!BR13,IF(BR18=100,($G$21*BR18*$B$2)-SUM($G$27:BQ27),IF(BR18&gt;BQ19,((BR18-BQ19+1)*$B$2*$G$21),IF(BR18&gt;=BQ19,$G$21*$B$2))),0)</f>
        <v>0</v>
      </c>
      <c r="BS27" s="300">
        <f>IF('Hoja De Calculo'!BT13&gt;='Hoja De Calculo'!BS13,IF(BS18=100,($G$21*BS18*$B$2)-SUM($G$27:BR27),IF(BS18&gt;BR19,((BS18-BR19+1)*$B$2*$G$21),IF(BS18&gt;=BR19,$G$21*$B$2))),0)</f>
        <v>0</v>
      </c>
      <c r="BT27" s="300">
        <f>IF('Hoja De Calculo'!BU13&gt;='Hoja De Calculo'!BT13,IF(BT18=100,($G$21*BT18*$B$2)-SUM($G$27:BS27),IF(BT18&gt;BS19,((BT18-BS19+1)*$B$2*$G$21),IF(BT18&gt;=BS19,$G$21*$B$2))),0)</f>
        <v>0</v>
      </c>
      <c r="BU27" s="300">
        <f>IF('Hoja De Calculo'!BV13&gt;='Hoja De Calculo'!BU13,IF(BU18=100,($G$21*BU18*$B$2)-SUM($G$27:BT27),IF(BU18&gt;BT19,((BU18-BT19+1)*$B$2*$G$21),IF(BU18&gt;=BT19,$G$21*$B$2))),0)</f>
        <v>0</v>
      </c>
      <c r="BV27" s="300">
        <f>IF('Hoja De Calculo'!BW13&gt;='Hoja De Calculo'!BV13,IF(BV18=100,($G$21*BV18*$B$2)-SUM($G$27:BU27),IF(BV18&gt;BU19,((BV18-BU19+1)*$B$2*$G$21),IF(BV18&gt;=BU19,$G$21*$B$2))),0)</f>
        <v>0</v>
      </c>
      <c r="BW27" s="300">
        <f>IF('Hoja De Calculo'!BX13&gt;='Hoja De Calculo'!BW13,IF(BW18=100,($G$21*BW18*$B$2)-SUM($G$27:BV27),IF(BW18&gt;BV19,((BW18-BV19+1)*$B$2*$G$21),IF(BW18&gt;=BV19,$G$21*$B$2))),0)</f>
        <v>0</v>
      </c>
      <c r="BX27" s="300">
        <f>IF('Hoja De Calculo'!BY13&gt;='Hoja De Calculo'!BX13,IF(BX18=100,($G$21*BX18*$B$2)-SUM($G$27:BW27),IF(BX18&gt;BW19,((BX18-BW19+1)*$B$2*$G$21),IF(BX18&gt;=BW19,$G$21*$B$2))),0)</f>
        <v>0</v>
      </c>
      <c r="BY27" s="300">
        <f>IF('Hoja De Calculo'!BZ13&gt;='Hoja De Calculo'!BY13,IF(BY18=100,($G$21*BY18*$B$2)-SUM($G$27:BX27),IF(BY18&gt;BX19,((BY18-BX19+1)*$B$2*$G$21),IF(BY18&gt;=BX19,$G$21*$B$2))),0)</f>
        <v>0</v>
      </c>
      <c r="BZ27" s="300">
        <f>IF('Hoja De Calculo'!CA13&gt;='Hoja De Calculo'!BZ13,IF(BZ18=100,($G$21*BZ18*$B$2)-SUM($G$27:BY27),IF(BZ18&gt;BY19,((BZ18-BY19+1)*$B$2*$G$21),IF(BZ18&gt;=BY19,$G$21*$B$2))),0)</f>
        <v>0</v>
      </c>
      <c r="CA27" s="300">
        <f>IF('Hoja De Calculo'!CB13&gt;='Hoja De Calculo'!CA13,IF(CA18=100,($G$21*CA18*$B$2)-SUM($G$27:BZ27),IF(CA18&gt;BZ19,((CA18-BZ19+1)*$B$2*$G$21),IF(CA18&gt;=BZ19,$G$21*$B$2))),0)</f>
        <v>0</v>
      </c>
      <c r="CB27" s="300">
        <f>IF('Hoja De Calculo'!CC13&gt;='Hoja De Calculo'!CB13,IF(CB18=100,($G$21*CB18*$B$2)-SUM($G$27:CA27),IF(CB18&gt;CA19,((CB18-CA19+1)*$B$2*$G$21),IF(CB18&gt;=CA19,$G$21*$B$2))),0)</f>
        <v>0</v>
      </c>
      <c r="CC27" s="300">
        <f>IF('Hoja De Calculo'!CD13&gt;='Hoja De Calculo'!CC13,IF(CC18=100,($G$21*CC18*$B$2)-SUM($G$27:CB27),IF(CC18&gt;CB19,((CC18-CB19+1)*$B$2*$G$21),IF(CC18&gt;=CB19,$G$21*$B$2))),0)</f>
        <v>0</v>
      </c>
      <c r="CD27" s="300">
        <f>IF('Hoja De Calculo'!CE13&gt;='Hoja De Calculo'!CD13,IF(CD18=100,($G$21*CD18*$B$2)-SUM($G$27:CC27),IF(CD18&gt;CC19,((CD18-CC19+1)*$B$2*$G$21),IF(CD18&gt;=CC19,$G$21*$B$2))),0)</f>
        <v>0</v>
      </c>
      <c r="CE27" s="300">
        <f>IF('Hoja De Calculo'!CF13&gt;='Hoja De Calculo'!CE13,IF(CE18=100,($G$21*CE18*$B$2)-SUM($G$27:CD27),IF(CE18&gt;CD19,((CE18-CD19+1)*$B$2*$G$21),IF(CE18&gt;=CD19,$G$21*$B$2))),0)</f>
        <v>0</v>
      </c>
      <c r="CF27" s="300">
        <f>IF('Hoja De Calculo'!CG13&gt;='Hoja De Calculo'!CF13,IF(CF18=100,($G$21*CF18*$B$2)-SUM($G$27:CE27),IF(CF18&gt;CE19,((CF18-CE19+1)*$B$2*$G$21),IF(CF18&gt;=CE19,$G$21*$B$2))),0)</f>
        <v>0</v>
      </c>
      <c r="CG27" s="300">
        <f>IF('Hoja De Calculo'!CH13&gt;='Hoja De Calculo'!CG13,IF(CG18=100,($G$21*CG18*$B$2)-SUM($G$27:CF27),IF(CG18&gt;CF19,((CG18-CF19+1)*$B$2*$G$21),IF(CG18&gt;=CF19,$G$21*$B$2))),0)</f>
        <v>0</v>
      </c>
      <c r="CH27" s="300">
        <f>IF('Hoja De Calculo'!CI13&gt;='Hoja De Calculo'!CH13,IF(CH18=100,($G$21*CH18*$B$2)-SUM($G$27:CG27),IF(CH18&gt;CG19,((CH18-CG19+1)*$B$2*$G$21),IF(CH18&gt;=CG19,$G$21*$B$2))),0)</f>
        <v>0</v>
      </c>
      <c r="CI27" s="300">
        <f>IF('Hoja De Calculo'!CJ13&gt;='Hoja De Calculo'!CI13,IF(CI18=100,($G$21*CI18*$B$2)-SUM($G$27:CH27),IF(CI18&gt;CH19,((CI18-CH19+1)*$B$2*$G$21),IF(CI18&gt;=CH19,$G$21*$B$2))),0)</f>
        <v>0</v>
      </c>
      <c r="CJ27" s="300">
        <f>IF('Hoja De Calculo'!CK13&gt;='Hoja De Calculo'!CJ13,IF(CJ18=100,($G$21*CJ18*$B$2)-SUM($G$27:CI27),IF(CJ18&gt;CI19,((CJ18-CI19+1)*$B$2*$G$21),IF(CJ18&gt;=CI19,$G$21*$B$2))),0)</f>
        <v>0</v>
      </c>
      <c r="CK27" s="300">
        <f>IF('Hoja De Calculo'!CL13&gt;='Hoja De Calculo'!CK13,IF(CK18=100,($G$21*CK18*$B$2)-SUM($G$27:CJ27),IF(CK18&gt;CJ19,((CK18-CJ19+1)*$B$2*$G$21),IF(CK18&gt;=CJ19,$G$21*$B$2))),0)</f>
        <v>0</v>
      </c>
      <c r="CL27" s="300">
        <f>IF('Hoja De Calculo'!CM13&gt;='Hoja De Calculo'!CL13,IF(CL18=100,($G$21*CL18*$B$2)-SUM($G$27:CK27),IF(CL18&gt;CK19,((CL18-CK19+1)*$B$2*$G$21),IF(CL18&gt;=CK19,$G$21*$B$2))),0)</f>
        <v>0</v>
      </c>
      <c r="CM27" s="300">
        <f>IF('Hoja De Calculo'!CN13&gt;='Hoja De Calculo'!CM13,IF(CM18=100,($G$21*CM18*$B$2)-SUM($G$27:CL27),IF(CM18&gt;CL19,((CM18-CL19+1)*$B$2*$G$21),IF(CM18&gt;=CL19,$G$21*$B$2))),0)</f>
        <v>0</v>
      </c>
      <c r="CN27" s="300">
        <f>IF('Hoja De Calculo'!CO13&gt;='Hoja De Calculo'!CN13,IF(CN18=100,($G$21*CN18*$B$2)-SUM($G$27:CM27),IF(CN18&gt;CM19,((CN18-CM19+1)*$B$2*$G$21),IF(CN18&gt;=CM19,$G$21*$B$2))),0)</f>
        <v>0</v>
      </c>
      <c r="CO27" s="300">
        <f>IF('Hoja De Calculo'!CP13&gt;='Hoja De Calculo'!CO13,IF(CO18=100,($G$21*CO18*$B$2)-SUM($G$27:CN27),IF(CO18&gt;CN19,((CO18-CN19+1)*$B$2*$G$21),IF(CO18&gt;=CN19,$G$21*$B$2))),0)</f>
        <v>0</v>
      </c>
      <c r="CP27" s="300">
        <f>IF('Hoja De Calculo'!CQ13&gt;='Hoja De Calculo'!CP13,IF(CP18=100,($G$21*CP18*$B$2)-SUM($G$27:CO27),IF(CP18&gt;CO19,((CP18-CO19+1)*$B$2*$G$21),IF(CP18&gt;=CO19,$G$21*$B$2))),0)</f>
        <v>0</v>
      </c>
      <c r="CQ27" s="300">
        <f>IF('Hoja De Calculo'!CR13&gt;='Hoja De Calculo'!CQ13,IF(CQ18=100,($G$21*CQ18*$B$2)-SUM($G$27:CP27),IF(CQ18&gt;CP19,((CQ18-CP19+1)*$B$2*$G$21),IF(CQ18&gt;=CP19,$G$21*$B$2))),0)</f>
        <v>0</v>
      </c>
      <c r="CR27" s="300">
        <f>IF('Hoja De Calculo'!CS13&gt;='Hoja De Calculo'!CR13,IF(CR18=100,($G$21*CR18*$B$2)-SUM($G$27:CQ27),IF(CR18&gt;CQ19,((CR18-CQ19+1)*$B$2*$G$21),IF(CR18&gt;=CQ19,$G$21*$B$2))),0)</f>
        <v>0</v>
      </c>
      <c r="CS27" s="300">
        <f>IF('Hoja De Calculo'!CT13&gt;='Hoja De Calculo'!CS13,IF(CS18=100,($G$21*CS18*$B$2)-SUM($G$27:CR27),IF(CS18&gt;CR19,((CS18-CR19+1)*$B$2*$G$21),IF(CS18&gt;=CR19,$G$21*$B$2))),0)</f>
        <v>0</v>
      </c>
      <c r="CT27" s="300">
        <f>IF('Hoja De Calculo'!CU13&gt;='Hoja De Calculo'!CT13,IF(CT18=100,($G$21*CT18*$B$2)-SUM($G$27:CS27),IF(CT18&gt;CS19,((CT18-CS19+1)*$B$2*$G$21),IF(CT18&gt;=CS19,$G$21*$B$2))),0)</f>
        <v>0</v>
      </c>
      <c r="CU27" s="300">
        <f>IF('Hoja De Calculo'!CV13&gt;='Hoja De Calculo'!CU13,IF(CU18=100,($G$21*CU18*$B$2)-SUM($G$27:CT27),IF(CU18&gt;CT19,((CU18-CT19+1)*$B$2*$G$21),IF(CU18&gt;=CT19,$G$21*$B$2))),0)</f>
        <v>0</v>
      </c>
      <c r="CV27" s="300">
        <f>IF('Hoja De Calculo'!CW13&gt;='Hoja De Calculo'!CV13,IF(CV18=100,($G$21*CV18*$B$2)-SUM($G$27:CU27),IF(CV18&gt;CU19,((CV18-CU19+1)*$B$2*$G$21),IF(CV18&gt;=CU19,$G$21*$B$2))),0)</f>
        <v>0</v>
      </c>
      <c r="CW27" s="300">
        <f>IF('Hoja De Calculo'!CX13&gt;='Hoja De Calculo'!CW13,IF(CW18=100,($G$21*CW18*$B$2)-SUM($G$27:CV27),IF(CW18&gt;CV19,((CW18-CV19+1)*$B$2*$G$21),IF(CW18&gt;=CV19,$G$21*$B$2))),0)</f>
        <v>0</v>
      </c>
    </row>
    <row r="28" spans="1:101" x14ac:dyDescent="0.35">
      <c r="A28" t="s">
        <v>161</v>
      </c>
      <c r="C28" s="265"/>
      <c r="D28" s="265"/>
      <c r="E28" s="265"/>
      <c r="F28" s="265"/>
      <c r="G28" s="265"/>
      <c r="H28" s="287">
        <f>(H$21*$B$2*(H$19+(IF(H$19=100,0,1))))</f>
        <v>0</v>
      </c>
      <c r="I28" s="300">
        <f>IF('Hoja De Calculo'!J13&gt;='Hoja De Calculo'!I13,IF(I18=100,($H$21*I18*$B$2)-SUM($H$28:H28),IF(I18&gt;H19,((I18-H19+1)*$B$2*$H$21),IF(I18&gt;=H19,$H$21*$B$2))),0)</f>
        <v>0</v>
      </c>
      <c r="J28" s="300">
        <f>IF('Hoja De Calculo'!K13&gt;='Hoja De Calculo'!J13,IF(J18=100,($H$21*J18*$B$2)-SUM($H$28:I28),IF(J18&gt;I19,((J18-I19+1)*$B$2*$H$21),IF(J18&gt;=I19,$H$21*$B$2))),0)</f>
        <v>0</v>
      </c>
      <c r="K28" s="300">
        <f>IF('Hoja De Calculo'!L13&gt;='Hoja De Calculo'!K13,IF(K18=100,($H$21*K18*$B$2)-SUM($H$28:J28),IF(K18&gt;J19,((K18-J19+1)*$B$2*$H$21),IF(K18&gt;=J19,$H$21*$B$2))),0)</f>
        <v>0</v>
      </c>
      <c r="L28" s="300">
        <f>IF('Hoja De Calculo'!M13&gt;='Hoja De Calculo'!L13,IF(L18=100,($H$21*L18*$B$2)-SUM($H$28:K28),IF(L18&gt;K19,((L18-K19+1)*$B$2*$H$21),IF(L18&gt;=K19,$H$21*$B$2))),0)</f>
        <v>0</v>
      </c>
      <c r="M28" s="300">
        <f>IF('Hoja De Calculo'!N13&gt;='Hoja De Calculo'!M13,IF(M18=100,($H$21*M18*$B$2)-SUM($H$28:L28),IF(M18&gt;L19,((M18-L19+1)*$B$2*$H$21),IF(M18&gt;=L19,$H$21*$B$2))),0)</f>
        <v>0</v>
      </c>
      <c r="N28" s="300">
        <f>IF('Hoja De Calculo'!O13&gt;='Hoja De Calculo'!N13,IF(N18=100,($H$21*N18*$B$2)-SUM($H$28:M28),IF(N18&gt;M19,((N18-M19+1)*$B$2*$H$21),IF(N18&gt;=M19,$H$21*$B$2))),0)</f>
        <v>0</v>
      </c>
      <c r="O28" s="300">
        <f>IF('Hoja De Calculo'!P13&gt;='Hoja De Calculo'!O13,IF(O18=100,($H$21*O18*$B$2)-SUM($H$28:N28),IF(O18&gt;N19,((O18-N19+1)*$B$2*$H$21),IF(O18&gt;=N19,$H$21*$B$2))),0)</f>
        <v>0</v>
      </c>
      <c r="P28" s="300">
        <f>IF('Hoja De Calculo'!Q13&gt;='Hoja De Calculo'!P13,IF(P18=100,($H$21*P18*$B$2)-SUM($H$28:O28),IF(P18&gt;O19,((P18-O19+1)*$B$2*$H$21),IF(P18&gt;=O19,$H$21*$B$2))),0)</f>
        <v>0</v>
      </c>
      <c r="Q28" s="300">
        <f>IF('Hoja De Calculo'!R13&gt;='Hoja De Calculo'!Q13,IF(Q18=100,($H$21*Q18*$B$2)-SUM($H$28:P28),IF(Q18&gt;P19,((Q18-P19+1)*$B$2*$H$21),IF(Q18&gt;=P19,$H$21*$B$2))),0)</f>
        <v>0</v>
      </c>
      <c r="R28" s="300">
        <f>IF('Hoja De Calculo'!S13&gt;='Hoja De Calculo'!R13,IF(R18=100,($H$21*R18*$B$2)-SUM($H$28:Q28),IF(R18&gt;Q19,((R18-Q19+1)*$B$2*$H$21),IF(R18&gt;=Q19,$H$21*$B$2))),0)</f>
        <v>0</v>
      </c>
      <c r="S28" s="300">
        <f>IF('Hoja De Calculo'!T13&gt;='Hoja De Calculo'!S13,IF(S18=100,($H$21*S18*$B$2)-SUM($H$28:R28),IF(S18&gt;R19,((S18-R19+1)*$B$2*$H$21),IF(S18&gt;=R19,$H$21*$B$2))),0)</f>
        <v>0</v>
      </c>
      <c r="T28" s="300">
        <f>IF('Hoja De Calculo'!U13&gt;='Hoja De Calculo'!T13,IF(T18=100,($H$21*T18*$B$2)-SUM($H$28:S28),IF(T18&gt;S19,((T18-S19+1)*$B$2*$H$21),IF(T18&gt;=S19,$H$21*$B$2))),0)</f>
        <v>0</v>
      </c>
      <c r="U28" s="300">
        <f>IF('Hoja De Calculo'!V13&gt;='Hoja De Calculo'!U13,IF(U18=100,($H$21*U18*$B$2)-SUM($H$28:T28),IF(U18&gt;T19,((U18-T19+1)*$B$2*$H$21),IF(U18&gt;=T19,$H$21*$B$2))),0)</f>
        <v>0</v>
      </c>
      <c r="V28" s="300">
        <f>IF('Hoja De Calculo'!W13&gt;='Hoja De Calculo'!V13,IF(V18=100,($H$21*V18*$B$2)-SUM($H$28:U28),IF(V18&gt;U19,((V18-U19+1)*$B$2*$H$21),IF(V18&gt;=U19,$H$21*$B$2))),0)</f>
        <v>0</v>
      </c>
      <c r="W28" s="300">
        <f>IF('Hoja De Calculo'!X13&gt;='Hoja De Calculo'!W13,IF(W18=100,($H$21*W18*$B$2)-SUM($H$28:V28),IF(W18&gt;V19,((W18-V19+1)*$B$2*$H$21),IF(W18&gt;=V19,$H$21*$B$2))),0)</f>
        <v>0</v>
      </c>
      <c r="X28" s="300">
        <f>IF('Hoja De Calculo'!Y13&gt;='Hoja De Calculo'!X13,IF(X18=100,($H$21*X18*$B$2)-SUM($H$28:W28),IF(X18&gt;W19,((X18-W19+1)*$B$2*$H$21),IF(X18&gt;=W19,$H$21*$B$2))),0)</f>
        <v>0</v>
      </c>
      <c r="Y28" s="300">
        <f>IF('Hoja De Calculo'!Z13&gt;='Hoja De Calculo'!Y13,IF(Y18=100,($H$21*Y18*$B$2)-SUM($H$28:X28),IF(Y18&gt;X19,((Y18-X19+1)*$B$2*$H$21),IF(Y18&gt;=X19,$H$21*$B$2))),0)</f>
        <v>0</v>
      </c>
      <c r="Z28" s="300">
        <f>IF('Hoja De Calculo'!AA13&gt;='Hoja De Calculo'!Z13,IF(Z18=100,($H$21*Z18*$B$2)-SUM($H$28:Y28),IF(Z18&gt;Y19,((Z18-Y19+1)*$B$2*$H$21),IF(Z18&gt;=Y19,$H$21*$B$2))),0)</f>
        <v>0</v>
      </c>
      <c r="AA28" s="300">
        <f>IF('Hoja De Calculo'!AB13&gt;='Hoja De Calculo'!AA13,IF(AA18=100,($H$21*AA18*$B$2)-SUM($H$28:Z28),IF(AA18&gt;Z19,((AA18-Z19+1)*$B$2*$H$21),IF(AA18&gt;=Z19,$H$21*$B$2))),0)</f>
        <v>0</v>
      </c>
      <c r="AB28" s="300">
        <f>IF('Hoja De Calculo'!AC13&gt;='Hoja De Calculo'!AB13,IF(AB18=100,($H$21*AB18*$B$2)-SUM($H$28:AA28),IF(AB18&gt;AA19,((AB18-AA19+1)*$B$2*$H$21),IF(AB18&gt;=AA19,$H$21*$B$2))),0)</f>
        <v>0</v>
      </c>
      <c r="AC28" s="300">
        <f>IF('Hoja De Calculo'!AD13&gt;='Hoja De Calculo'!AC13,IF(AC18=100,($H$21*AC18*$B$2)-SUM($H$28:AB28),IF(AC18&gt;AB19,((AC18-AB19+1)*$B$2*$H$21),IF(AC18&gt;=AB19,$H$21*$B$2))),0)</f>
        <v>0</v>
      </c>
      <c r="AD28" s="300">
        <f>IF('Hoja De Calculo'!AE13&gt;='Hoja De Calculo'!AD13,IF(AD18=100,($H$21*AD18*$B$2)-SUM($H$28:AC28),IF(AD18&gt;AC19,((AD18-AC19+1)*$B$2*$H$21),IF(AD18&gt;=AC19,$H$21*$B$2))),0)</f>
        <v>0</v>
      </c>
      <c r="AE28" s="300">
        <f>IF('Hoja De Calculo'!AF13&gt;='Hoja De Calculo'!AE13,IF(AE18=100,($H$21*AE18*$B$2)-SUM($H$28:AD28),IF(AE18&gt;AD19,((AE18-AD19+1)*$B$2*$H$21),IF(AE18&gt;=AD19,$H$21*$B$2))),0)</f>
        <v>0</v>
      </c>
      <c r="AF28" s="300">
        <f>IF('Hoja De Calculo'!AG13&gt;='Hoja De Calculo'!AF13,IF(AF18=100,($H$21*AF18*$B$2)-SUM($H$28:AE28),IF(AF18&gt;AE19,((AF18-AE19+1)*$B$2*$H$21),IF(AF18&gt;=AE19,$H$21*$B$2))),0)</f>
        <v>0</v>
      </c>
      <c r="AG28" s="300">
        <f>IF('Hoja De Calculo'!AH13&gt;='Hoja De Calculo'!AG13,IF(AG18=100,($H$21*AG18*$B$2)-SUM($H$28:AF28),IF(AG18&gt;AF19,((AG18-AF19+1)*$B$2*$H$21),IF(AG18&gt;=AF19,$H$21*$B$2))),0)</f>
        <v>0</v>
      </c>
      <c r="AH28" s="300">
        <f>IF('Hoja De Calculo'!AI13&gt;='Hoja De Calculo'!AH13,IF(AH18=100,($H$21*AH18*$B$2)-SUM($H$28:AG28),IF(AH18&gt;AG19,((AH18-AG19+1)*$B$2*$H$21),IF(AH18&gt;=AG19,$H$21*$B$2))),0)</f>
        <v>0</v>
      </c>
      <c r="AI28" s="300">
        <f>IF('Hoja De Calculo'!AJ13&gt;='Hoja De Calculo'!AI13,IF(AI18=100,($H$21*AI18*$B$2)-SUM($H$28:AH28),IF(AI18&gt;AH19,((AI18-AH19+1)*$B$2*$H$21),IF(AI18&gt;=AH19,$H$21*$B$2))),0)</f>
        <v>0</v>
      </c>
      <c r="AJ28" s="300">
        <f>IF('Hoja De Calculo'!AK13&gt;='Hoja De Calculo'!AJ13,IF(AJ18=100,($H$21*AJ18*$B$2)-SUM($H$28:AI28),IF(AJ18&gt;AI19,((AJ18-AI19+1)*$B$2*$H$21),IF(AJ18&gt;=AI19,$H$21*$B$2))),0)</f>
        <v>0</v>
      </c>
      <c r="AK28" s="300">
        <f>IF('Hoja De Calculo'!AL13&gt;='Hoja De Calculo'!AK13,IF(AK18=100,($H$21*AK18*$B$2)-SUM($H$28:AJ28),IF(AK18&gt;AJ19,((AK18-AJ19+1)*$B$2*$H$21),IF(AK18&gt;=AJ19,$H$21*$B$2))),0)</f>
        <v>0</v>
      </c>
      <c r="AL28" s="300">
        <f>IF('Hoja De Calculo'!AM13&gt;='Hoja De Calculo'!AL13,IF(AL18=100,($H$21*AL18*$B$2)-SUM($H$28:AK28),IF(AL18&gt;AK19,((AL18-AK19+1)*$B$2*$H$21),IF(AL18&gt;=AK19,$H$21*$B$2))),0)</f>
        <v>0</v>
      </c>
      <c r="AM28" s="300">
        <f>IF('Hoja De Calculo'!AN13&gt;='Hoja De Calculo'!AM13,IF(AM18=100,($H$21*AM18*$B$2)-SUM($H$28:AL28),IF(AM18&gt;AL19,((AM18-AL19+1)*$B$2*$H$21),IF(AM18&gt;=AL19,$H$21*$B$2))),0)</f>
        <v>0</v>
      </c>
      <c r="AN28" s="300">
        <f>IF('Hoja De Calculo'!AO13&gt;='Hoja De Calculo'!AN13,IF(AN18=100,($H$21*AN18*$B$2)-SUM($H$28:AM28),IF(AN18&gt;AM19,((AN18-AM19+1)*$B$2*$H$21),IF(AN18&gt;=AM19,$H$21*$B$2))),0)</f>
        <v>0</v>
      </c>
      <c r="AO28" s="300">
        <f>IF('Hoja De Calculo'!AP13&gt;='Hoja De Calculo'!AO13,IF(AO18=100,($H$21*AO18*$B$2)-SUM($H$28:AN28),IF(AO18&gt;AN19,((AO18-AN19+1)*$B$2*$H$21),IF(AO18&gt;=AN19,$H$21*$B$2))),0)</f>
        <v>0</v>
      </c>
      <c r="AP28" s="300">
        <f>IF('Hoja De Calculo'!AQ13&gt;='Hoja De Calculo'!AP13,IF(AP18=100,($H$21*AP18*$B$2)-SUM($H$28:AO28),IF(AP18&gt;AO19,((AP18-AO19+1)*$B$2*$H$21),IF(AP18&gt;=AO19,$H$21*$B$2))),0)</f>
        <v>0</v>
      </c>
      <c r="AQ28" s="300">
        <f>IF('Hoja De Calculo'!AR13&gt;='Hoja De Calculo'!AQ13,IF(AQ18=100,($H$21*AQ18*$B$2)-SUM($H$28:AP28),IF(AQ18&gt;AP19,((AQ18-AP19+1)*$B$2*$H$21),IF(AQ18&gt;=AP19,$H$21*$B$2))),0)</f>
        <v>0</v>
      </c>
      <c r="AR28" s="300">
        <f>IF('Hoja De Calculo'!AS13&gt;='Hoja De Calculo'!AR13,IF(AR18=100,($H$21*AR18*$B$2)-SUM($H$28:AQ28),IF(AR18&gt;AQ19,((AR18-AQ19+1)*$B$2*$H$21),IF(AR18&gt;=AQ19,$H$21*$B$2))),0)</f>
        <v>0</v>
      </c>
      <c r="AS28" s="300">
        <f>IF('Hoja De Calculo'!AT13&gt;='Hoja De Calculo'!AS13,IF(AS18=100,($H$21*AS18*$B$2)-SUM($H$28:AR28),IF(AS18&gt;AR19,((AS18-AR19+1)*$B$2*$H$21),IF(AS18&gt;=AR19,$H$21*$B$2))),0)</f>
        <v>0</v>
      </c>
      <c r="AT28" s="300">
        <f>IF('Hoja De Calculo'!AU13&gt;='Hoja De Calculo'!AT13,IF(AT18=100,($H$21*AT18*$B$2)-SUM($H$28:AS28),IF(AT18&gt;AS19,((AT18-AS19+1)*$B$2*$H$21),IF(AT18&gt;=AS19,$H$21*$B$2))),0)</f>
        <v>0</v>
      </c>
      <c r="AU28" s="300">
        <f>IF('Hoja De Calculo'!AV13&gt;='Hoja De Calculo'!AU13,IF(AU18=100,($H$21*AU18*$B$2)-SUM($H$28:AT28),IF(AU18&gt;AT19,((AU18-AT19+1)*$B$2*$H$21),IF(AU18&gt;=AT19,$H$21*$B$2))),0)</f>
        <v>0</v>
      </c>
      <c r="AV28" s="300">
        <f>IF('Hoja De Calculo'!AW13&gt;='Hoja De Calculo'!AV13,IF(AV18=100,($H$21*AV18*$B$2)-SUM($H$28:AU28),IF(AV18&gt;AU19,((AV18-AU19+1)*$B$2*$H$21),IF(AV18&gt;=AU19,$H$21*$B$2))),0)</f>
        <v>0</v>
      </c>
      <c r="AW28" s="300">
        <f>IF('Hoja De Calculo'!AX13&gt;='Hoja De Calculo'!AW13,IF(AW18=100,($H$21*AW18*$B$2)-SUM($H$28:AV28),IF(AW18&gt;AV19,((AW18-AV19+1)*$B$2*$H$21),IF(AW18&gt;=AV19,$H$21*$B$2))),0)</f>
        <v>0</v>
      </c>
      <c r="AX28" s="300">
        <f>IF('Hoja De Calculo'!AY13&gt;='Hoja De Calculo'!AX13,IF(AX18=100,($H$21*AX18*$B$2)-SUM($H$28:AW28),IF(AX18&gt;AW19,((AX18-AW19+1)*$B$2*$H$21),IF(AX18&gt;=AW19,$H$21*$B$2))),0)</f>
        <v>0</v>
      </c>
      <c r="AY28" s="300">
        <f>IF('Hoja De Calculo'!AZ13&gt;='Hoja De Calculo'!AY13,IF(AY18=100,($H$21*AY18*$B$2)-SUM($H$28:AX28),IF(AY18&gt;AX19,((AY18-AX19+1)*$B$2*$H$21),IF(AY18&gt;=AX19,$H$21*$B$2))),0)</f>
        <v>0</v>
      </c>
      <c r="AZ28" s="300">
        <f>IF('Hoja De Calculo'!BA13&gt;='Hoja De Calculo'!AZ13,IF(AZ18=100,($H$21*AZ18*$B$2)-SUM($H$28:AY28),IF(AZ18&gt;AY19,((AZ18-AY19+1)*$B$2*$H$21),IF(AZ18&gt;=AY19,$H$21*$B$2))),0)</f>
        <v>0</v>
      </c>
      <c r="BA28" s="300">
        <f>IF('Hoja De Calculo'!BB13&gt;='Hoja De Calculo'!BA13,IF(BA18=100,($H$21*BA18*$B$2)-SUM($H$28:AZ28),IF(BA18&gt;AZ19,((BA18-AZ19+1)*$B$2*$H$21),IF(BA18&gt;=AZ19,$H$21*$B$2))),0)</f>
        <v>0</v>
      </c>
      <c r="BB28" s="300">
        <f>IF('Hoja De Calculo'!BC13&gt;='Hoja De Calculo'!BB13,IF(BB18=100,($H$21*BB18*$B$2)-SUM($H$28:BA28),IF(BB18&gt;BA19,((BB18-BA19+1)*$B$2*$H$21),IF(BB18&gt;=BA19,$H$21*$B$2))),0)</f>
        <v>0</v>
      </c>
      <c r="BC28" s="300">
        <f>IF('Hoja De Calculo'!BD13&gt;='Hoja De Calculo'!BC13,IF(BC18=100,($H$21*BC18*$B$2)-SUM($H$28:BB28),IF(BC18&gt;BB19,((BC18-BB19+1)*$B$2*$H$21),IF(BC18&gt;=BB19,$H$21*$B$2))),0)</f>
        <v>0</v>
      </c>
      <c r="BD28" s="300">
        <f>IF('Hoja De Calculo'!BE13&gt;='Hoja De Calculo'!BD13,IF(BD18=100,($H$21*BD18*$B$2)-SUM($H$28:BC28),IF(BD18&gt;BC19,((BD18-BC19+1)*$B$2*$H$21),IF(BD18&gt;=BC19,$H$21*$B$2))),0)</f>
        <v>0</v>
      </c>
      <c r="BE28" s="300">
        <f>IF('Hoja De Calculo'!BF13&gt;='Hoja De Calculo'!BE13,IF(BE18=100,($H$21*BE18*$B$2)-SUM($H$28:BD28),IF(BE18&gt;BD19,((BE18-BD19+1)*$B$2*$H$21),IF(BE18&gt;=BD19,$H$21*$B$2))),0)</f>
        <v>0</v>
      </c>
      <c r="BF28" s="300">
        <f>IF('Hoja De Calculo'!BG13&gt;='Hoja De Calculo'!BF13,IF(BF18=100,($H$21*BF18*$B$2)-SUM($H$28:BE28),IF(BF18&gt;BE19,((BF18-BE19+1)*$B$2*$H$21),IF(BF18&gt;=BE19,$H$21*$B$2))),0)</f>
        <v>0</v>
      </c>
      <c r="BG28" s="300">
        <f>IF('Hoja De Calculo'!BH13&gt;='Hoja De Calculo'!BG13,IF(BG18=100,($H$21*BG18*$B$2)-SUM($H$28:BF28),IF(BG18&gt;BF19,((BG18-BF19+1)*$B$2*$H$21),IF(BG18&gt;=BF19,$H$21*$B$2))),0)</f>
        <v>0</v>
      </c>
      <c r="BH28" s="300">
        <f>IF('Hoja De Calculo'!BI13&gt;='Hoja De Calculo'!BH13,IF(BH18=100,($H$21*BH18*$B$2)-SUM($H$28:BG28),IF(BH18&gt;BG19,((BH18-BG19+1)*$B$2*$H$21),IF(BH18&gt;=BG19,$H$21*$B$2))),0)</f>
        <v>0</v>
      </c>
      <c r="BI28" s="300">
        <f>IF('Hoja De Calculo'!BJ13&gt;='Hoja De Calculo'!BI13,IF(BI18=100,($H$21*BI18*$B$2)-SUM($H$28:BH28),IF(BI18&gt;BH19,((BI18-BH19+1)*$B$2*$H$21),IF(BI18&gt;=BH19,$H$21*$B$2))),0)</f>
        <v>0</v>
      </c>
      <c r="BJ28" s="300">
        <f>IF('Hoja De Calculo'!BK13&gt;='Hoja De Calculo'!BJ13,IF(BJ18=100,($H$21*BJ18*$B$2)-SUM($H$28:BI28),IF(BJ18&gt;BI19,((BJ18-BI19+1)*$B$2*$H$21),IF(BJ18&gt;=BI19,$H$21*$B$2))),0)</f>
        <v>0</v>
      </c>
      <c r="BK28" s="300">
        <f>IF('Hoja De Calculo'!BL13&gt;='Hoja De Calculo'!BK13,IF(BK18=100,($H$21*BK18*$B$2)-SUM($H$28:BJ28),IF(BK18&gt;BJ19,((BK18-BJ19+1)*$B$2*$H$21),IF(BK18&gt;=BJ19,$H$21*$B$2))),0)</f>
        <v>0</v>
      </c>
      <c r="BL28" s="300">
        <f>IF('Hoja De Calculo'!BM13&gt;='Hoja De Calculo'!BL13,IF(BL18=100,($H$21*BL18*$B$2)-SUM($H$28:BK28),IF(BL18&gt;BK19,((BL18-BK19+1)*$B$2*$H$21),IF(BL18&gt;=BK19,$H$21*$B$2))),0)</f>
        <v>0</v>
      </c>
      <c r="BM28" s="300">
        <f>IF('Hoja De Calculo'!BN13&gt;='Hoja De Calculo'!BM13,IF(BM18=100,($H$21*BM18*$B$2)-SUM($H$28:BL28),IF(BM18&gt;BL19,((BM18-BL19+1)*$B$2*$H$21),IF(BM18&gt;=BL19,$H$21*$B$2))),0)</f>
        <v>0</v>
      </c>
      <c r="BN28" s="300">
        <f>IF('Hoja De Calculo'!BO13&gt;='Hoja De Calculo'!BN13,IF(BN18=100,($H$21*BN18*$B$2)-SUM($H$28:BM28),IF(BN18&gt;BM19,((BN18-BM19+1)*$B$2*$H$21),IF(BN18&gt;=BM19,$H$21*$B$2))),0)</f>
        <v>0</v>
      </c>
      <c r="BO28" s="300">
        <f>IF('Hoja De Calculo'!BP13&gt;='Hoja De Calculo'!BO13,IF(BO18=100,($H$21*BO18*$B$2)-SUM($H$28:BN28),IF(BO18&gt;BN19,((BO18-BN19+1)*$B$2*$H$21),IF(BO18&gt;=BN19,$H$21*$B$2))),0)</f>
        <v>0</v>
      </c>
      <c r="BP28" s="300">
        <f>IF('Hoja De Calculo'!BQ13&gt;='Hoja De Calculo'!BP13,IF(BP18=100,($H$21*BP18*$B$2)-SUM($H$28:BO28),IF(BP18&gt;BO19,((BP18-BO19+1)*$B$2*$H$21),IF(BP18&gt;=BO19,$H$21*$B$2))),0)</f>
        <v>0</v>
      </c>
      <c r="BQ28" s="300">
        <f>IF('Hoja De Calculo'!BR13&gt;='Hoja De Calculo'!BQ13,IF(BQ18=100,($H$21*BQ18*$B$2)-SUM($H$28:BP28),IF(BQ18&gt;BP19,((BQ18-BP19+1)*$B$2*$H$21),IF(BQ18&gt;=BP19,$H$21*$B$2))),0)</f>
        <v>0</v>
      </c>
      <c r="BR28" s="300">
        <f>IF('Hoja De Calculo'!BS13&gt;='Hoja De Calculo'!BR13,IF(BR18=100,($H$21*BR18*$B$2)-SUM($H$28:BQ28),IF(BR18&gt;BQ19,((BR18-BQ19+1)*$B$2*$H$21),IF(BR18&gt;=BQ19,$H$21*$B$2))),0)</f>
        <v>0</v>
      </c>
      <c r="BS28" s="300">
        <f>IF('Hoja De Calculo'!BT13&gt;='Hoja De Calculo'!BS13,IF(BS18=100,($H$21*BS18*$B$2)-SUM($H$28:BR28),IF(BS18&gt;BR19,((BS18-BR19+1)*$B$2*$H$21),IF(BS18&gt;=BR19,$H$21*$B$2))),0)</f>
        <v>0</v>
      </c>
      <c r="BT28" s="300">
        <f>IF('Hoja De Calculo'!BU13&gt;='Hoja De Calculo'!BT13,IF(BT18=100,($H$21*BT18*$B$2)-SUM($H$28:BS28),IF(BT18&gt;BS19,((BT18-BS19+1)*$B$2*$H$21),IF(BT18&gt;=BS19,$H$21*$B$2))),0)</f>
        <v>0</v>
      </c>
      <c r="BU28" s="300">
        <f>IF('Hoja De Calculo'!BV13&gt;='Hoja De Calculo'!BU13,IF(BU18=100,($H$21*BU18*$B$2)-SUM($H$28:BT28),IF(BU18&gt;BT19,((BU18-BT19+1)*$B$2*$H$21),IF(BU18&gt;=BT19,$H$21*$B$2))),0)</f>
        <v>0</v>
      </c>
      <c r="BV28" s="300">
        <f>IF('Hoja De Calculo'!BW13&gt;='Hoja De Calculo'!BV13,IF(BV18=100,($H$21*BV18*$B$2)-SUM($H$28:BU28),IF(BV18&gt;BU19,((BV18-BU19+1)*$B$2*$H$21),IF(BV18&gt;=BU19,$H$21*$B$2))),0)</f>
        <v>0</v>
      </c>
      <c r="BW28" s="300">
        <f>IF('Hoja De Calculo'!BX13&gt;='Hoja De Calculo'!BW13,IF(BW18=100,($H$21*BW18*$B$2)-SUM($H$28:BV28),IF(BW18&gt;BV19,((BW18-BV19+1)*$B$2*$H$21),IF(BW18&gt;=BV19,$H$21*$B$2))),0)</f>
        <v>0</v>
      </c>
      <c r="BX28" s="300">
        <f>IF('Hoja De Calculo'!BY13&gt;='Hoja De Calculo'!BX13,IF(BX18=100,($H$21*BX18*$B$2)-SUM($H$28:BW28),IF(BX18&gt;BW19,((BX18-BW19+1)*$B$2*$H$21),IF(BX18&gt;=BW19,$H$21*$B$2))),0)</f>
        <v>0</v>
      </c>
      <c r="BY28" s="300">
        <f>IF('Hoja De Calculo'!BZ13&gt;='Hoja De Calculo'!BY13,IF(BY18=100,($H$21*BY18*$B$2)-SUM($H$28:BX28),IF(BY18&gt;BX19,((BY18-BX19+1)*$B$2*$H$21),IF(BY18&gt;=BX19,$H$21*$B$2))),0)</f>
        <v>0</v>
      </c>
      <c r="BZ28" s="300">
        <f>IF('Hoja De Calculo'!CA13&gt;='Hoja De Calculo'!BZ13,IF(BZ18=100,($H$21*BZ18*$B$2)-SUM($H$28:BY28),IF(BZ18&gt;BY19,((BZ18-BY19+1)*$B$2*$H$21),IF(BZ18&gt;=BY19,$H$21*$B$2))),0)</f>
        <v>0</v>
      </c>
      <c r="CA28" s="300">
        <f>IF('Hoja De Calculo'!CB13&gt;='Hoja De Calculo'!CA13,IF(CA18=100,($H$21*CA18*$B$2)-SUM($H$28:BZ28),IF(CA18&gt;BZ19,((CA18-BZ19+1)*$B$2*$H$21),IF(CA18&gt;=BZ19,$H$21*$B$2))),0)</f>
        <v>0</v>
      </c>
      <c r="CB28" s="300">
        <f>IF('Hoja De Calculo'!CC13&gt;='Hoja De Calculo'!CB13,IF(CB18=100,($H$21*CB18*$B$2)-SUM($H$28:CA28),IF(CB18&gt;CA19,((CB18-CA19+1)*$B$2*$H$21),IF(CB18&gt;=CA19,$H$21*$B$2))),0)</f>
        <v>0</v>
      </c>
      <c r="CC28" s="300">
        <f>IF('Hoja De Calculo'!CD13&gt;='Hoja De Calculo'!CC13,IF(CC18=100,($H$21*CC18*$B$2)-SUM($H$28:CB28),IF(CC18&gt;CB19,((CC18-CB19+1)*$B$2*$H$21),IF(CC18&gt;=CB19,$H$21*$B$2))),0)</f>
        <v>0</v>
      </c>
      <c r="CD28" s="300">
        <f>IF('Hoja De Calculo'!CE13&gt;='Hoja De Calculo'!CD13,IF(CD18=100,($H$21*CD18*$B$2)-SUM($H$28:CC28),IF(CD18&gt;CC19,((CD18-CC19+1)*$B$2*$H$21),IF(CD18&gt;=CC19,$H$21*$B$2))),0)</f>
        <v>0</v>
      </c>
      <c r="CE28" s="300">
        <f>IF('Hoja De Calculo'!CF13&gt;='Hoja De Calculo'!CE13,IF(CE18=100,($H$21*CE18*$B$2)-SUM($H$28:CD28),IF(CE18&gt;CD19,((CE18-CD19+1)*$B$2*$H$21),IF(CE18&gt;=CD19,$H$21*$B$2))),0)</f>
        <v>0</v>
      </c>
      <c r="CF28" s="300">
        <f>IF('Hoja De Calculo'!CG13&gt;='Hoja De Calculo'!CF13,IF(CF18=100,($H$21*CF18*$B$2)-SUM($H$28:CE28),IF(CF18&gt;CE19,((CF18-CE19+1)*$B$2*$H$21),IF(CF18&gt;=CE19,$H$21*$B$2))),0)</f>
        <v>0</v>
      </c>
      <c r="CG28" s="300">
        <f>IF('Hoja De Calculo'!CH13&gt;='Hoja De Calculo'!CG13,IF(CG18=100,($H$21*CG18*$B$2)-SUM($H$28:CF28),IF(CG18&gt;CF19,((CG18-CF19+1)*$B$2*$H$21),IF(CG18&gt;=CF19,$H$21*$B$2))),0)</f>
        <v>0</v>
      </c>
      <c r="CH28" s="300">
        <f>IF('Hoja De Calculo'!CI13&gt;='Hoja De Calculo'!CH13,IF(CH18=100,($H$21*CH18*$B$2)-SUM($H$28:CG28),IF(CH18&gt;CG19,((CH18-CG19+1)*$B$2*$H$21),IF(CH18&gt;=CG19,$H$21*$B$2))),0)</f>
        <v>0</v>
      </c>
      <c r="CI28" s="300">
        <f>IF('Hoja De Calculo'!CJ13&gt;='Hoja De Calculo'!CI13,IF(CI18=100,($H$21*CI18*$B$2)-SUM($H$28:CH28),IF(CI18&gt;CH19,((CI18-CH19+1)*$B$2*$H$21),IF(CI18&gt;=CH19,$H$21*$B$2))),0)</f>
        <v>0</v>
      </c>
      <c r="CJ28" s="300">
        <f>IF('Hoja De Calculo'!CK13&gt;='Hoja De Calculo'!CJ13,IF(CJ18=100,($H$21*CJ18*$B$2)-SUM($H$28:CI28),IF(CJ18&gt;CI19,((CJ18-CI19+1)*$B$2*$H$21),IF(CJ18&gt;=CI19,$H$21*$B$2))),0)</f>
        <v>0</v>
      </c>
      <c r="CK28" s="300">
        <f>IF('Hoja De Calculo'!CL13&gt;='Hoja De Calculo'!CK13,IF(CK18=100,($H$21*CK18*$B$2)-SUM($H$28:CJ28),IF(CK18&gt;CJ19,((CK18-CJ19+1)*$B$2*$H$21),IF(CK18&gt;=CJ19,$H$21*$B$2))),0)</f>
        <v>0</v>
      </c>
      <c r="CL28" s="300">
        <f>IF('Hoja De Calculo'!CM13&gt;='Hoja De Calculo'!CL13,IF(CL18=100,($H$21*CL18*$B$2)-SUM($H$28:CK28),IF(CL18&gt;CK19,((CL18-CK19+1)*$B$2*$H$21),IF(CL18&gt;=CK19,$H$21*$B$2))),0)</f>
        <v>0</v>
      </c>
      <c r="CM28" s="300">
        <f>IF('Hoja De Calculo'!CN13&gt;='Hoja De Calculo'!CM13,IF(CM18=100,($H$21*CM18*$B$2)-SUM($H$28:CL28),IF(CM18&gt;CL19,((CM18-CL19+1)*$B$2*$H$21),IF(CM18&gt;=CL19,$H$21*$B$2))),0)</f>
        <v>0</v>
      </c>
      <c r="CN28" s="300">
        <f>IF('Hoja De Calculo'!CO13&gt;='Hoja De Calculo'!CN13,IF(CN18=100,($H$21*CN18*$B$2)-SUM($H$28:CM28),IF(CN18&gt;CM19,((CN18-CM19+1)*$B$2*$H$21),IF(CN18&gt;=CM19,$H$21*$B$2))),0)</f>
        <v>0</v>
      </c>
      <c r="CO28" s="300">
        <f>IF('Hoja De Calculo'!CP13&gt;='Hoja De Calculo'!CO13,IF(CO18=100,($H$21*CO18*$B$2)-SUM($H$28:CN28),IF(CO18&gt;CN19,((CO18-CN19+1)*$B$2*$H$21),IF(CO18&gt;=CN19,$H$21*$B$2))),0)</f>
        <v>0</v>
      </c>
      <c r="CP28" s="300">
        <f>IF('Hoja De Calculo'!CQ13&gt;='Hoja De Calculo'!CP13,IF(CP18=100,($H$21*CP18*$B$2)-SUM($H$28:CO28),IF(CP18&gt;CO19,((CP18-CO19+1)*$B$2*$H$21),IF(CP18&gt;=CO19,$H$21*$B$2))),0)</f>
        <v>0</v>
      </c>
      <c r="CQ28" s="300">
        <f>IF('Hoja De Calculo'!CR13&gt;='Hoja De Calculo'!CQ13,IF(CQ18=100,($H$21*CQ18*$B$2)-SUM($H$28:CP28),IF(CQ18&gt;CP19,((CQ18-CP19+1)*$B$2*$H$21),IF(CQ18&gt;=CP19,$H$21*$B$2))),0)</f>
        <v>0</v>
      </c>
      <c r="CR28" s="300">
        <f>IF('Hoja De Calculo'!CS13&gt;='Hoja De Calculo'!CR13,IF(CR18=100,($H$21*CR18*$B$2)-SUM($H$28:CQ28),IF(CR18&gt;CQ19,((CR18-CQ19+1)*$B$2*$H$21),IF(CR18&gt;=CQ19,$H$21*$B$2))),0)</f>
        <v>0</v>
      </c>
      <c r="CS28" s="300">
        <f>IF('Hoja De Calculo'!CT13&gt;='Hoja De Calculo'!CS13,IF(CS18=100,($H$21*CS18*$B$2)-SUM($H$28:CR28),IF(CS18&gt;CR19,((CS18-CR19+1)*$B$2*$H$21),IF(CS18&gt;=CR19,$H$21*$B$2))),0)</f>
        <v>0</v>
      </c>
      <c r="CT28" s="300">
        <f>IF('Hoja De Calculo'!CU13&gt;='Hoja De Calculo'!CT13,IF(CT18=100,($H$21*CT18*$B$2)-SUM($H$28:CS28),IF(CT18&gt;CS19,((CT18-CS19+1)*$B$2*$H$21),IF(CT18&gt;=CS19,$H$21*$B$2))),0)</f>
        <v>0</v>
      </c>
      <c r="CU28" s="300">
        <f>IF('Hoja De Calculo'!CV13&gt;='Hoja De Calculo'!CU13,IF(CU18=100,($H$21*CU18*$B$2)-SUM($H$28:CT28),IF(CU18&gt;CT19,((CU18-CT19+1)*$B$2*$H$21),IF(CU18&gt;=CT19,$H$21*$B$2))),0)</f>
        <v>0</v>
      </c>
      <c r="CV28" s="300">
        <f>IF('Hoja De Calculo'!CW13&gt;='Hoja De Calculo'!CV13,IF(CV18=100,($H$21*CV18*$B$2)-SUM($H$28:CU28),IF(CV18&gt;CU19,((CV18-CU19+1)*$B$2*$H$21),IF(CV18&gt;=CU19,$H$21*$B$2))),0)</f>
        <v>0</v>
      </c>
      <c r="CW28" s="300">
        <f>IF('Hoja De Calculo'!CX13&gt;='Hoja De Calculo'!CW13,IF(CW18=100,($H$21*CW18*$B$2)-SUM($H$28:CV28),IF(CW18&gt;CV19,((CW18-CV19+1)*$B$2*$H$21),IF(CW18&gt;=CV19,$H$21*$B$2))),0)</f>
        <v>0</v>
      </c>
    </row>
    <row r="29" spans="1:101" x14ac:dyDescent="0.35">
      <c r="A29" t="s">
        <v>162</v>
      </c>
      <c r="C29" s="265"/>
      <c r="D29" s="265"/>
      <c r="E29" s="265"/>
      <c r="F29" s="265"/>
      <c r="G29" s="265"/>
      <c r="H29" s="273"/>
      <c r="I29" s="287">
        <f>(I$21*$B$2*(I$19+(IF(I$19=100,0,1))))</f>
        <v>0</v>
      </c>
      <c r="J29" s="300">
        <f>IF('Hoja De Calculo'!K13&gt;='Hoja De Calculo'!J13,IF(J18=100,($I$21*J$18*$B$2)-SUM($I29:I29),IF(J$18&gt;I$19,((J$18-I$19+1)*$B$2*$I$21),IF(J$18&gt;=I$19,$I$21*$B$2))),0)</f>
        <v>0</v>
      </c>
      <c r="K29" s="300">
        <f>IF('Hoja De Calculo'!L13&gt;='Hoja De Calculo'!K13,IF(K18=100,($I$21*K$18*$B$2)-SUM($I29:J29),IF(K$18&gt;J$19,((K$18-J$19+1)*$B$2*$I$21),IF(K$18&gt;=J$19,$I$21*$B$2))),0)</f>
        <v>0</v>
      </c>
      <c r="L29" s="300">
        <f>IF('Hoja De Calculo'!M13&gt;='Hoja De Calculo'!L13,IF(L18=100,($I$21*L$18*$B$2)-SUM($I29:K29),IF(L$18&gt;K$19,((L$18-K$19+1)*$B$2*$I$21),IF(L$18&gt;=K$19,$I$21*$B$2))),0)</f>
        <v>0</v>
      </c>
      <c r="M29" s="300">
        <f>IF('Hoja De Calculo'!N13&gt;='Hoja De Calculo'!M13,IF(M18=100,($I$21*M$18*$B$2)-SUM($I29:L29),IF(M$18&gt;L$19,((M$18-L$19+1)*$B$2*$I$21),IF(M$18&gt;=L$19,$I$21*$B$2))),0)</f>
        <v>0</v>
      </c>
      <c r="N29" s="300">
        <f>IF('Hoja De Calculo'!O13&gt;='Hoja De Calculo'!N13,IF(N18=100,($I$21*N$18*$B$2)-SUM($I29:M29),IF(N$18&gt;M$19,((N$18-M$19+1)*$B$2*$I$21),IF(N$18&gt;=M$19,$I$21*$B$2))),0)</f>
        <v>0</v>
      </c>
      <c r="O29" s="300">
        <f>IF('Hoja De Calculo'!P13&gt;='Hoja De Calculo'!O13,IF(O18=100,($I$21*O$18*$B$2)-SUM($I29:N29),IF(O$18&gt;N$19,((O$18-N$19+1)*$B$2*$I$21),IF(O$18&gt;=N$19,$I$21*$B$2))),0)</f>
        <v>0</v>
      </c>
      <c r="P29" s="300">
        <f>IF('Hoja De Calculo'!Q13&gt;='Hoja De Calculo'!P13,IF(P18=100,($I$21*P$18*$B$2)-SUM($I29:O29),IF(P$18&gt;O$19,((P$18-O$19+1)*$B$2*$I$21),IF(P$18&gt;=O$19,$I$21*$B$2))),0)</f>
        <v>0</v>
      </c>
      <c r="Q29" s="300">
        <f>IF('Hoja De Calculo'!R13&gt;='Hoja De Calculo'!Q13,IF(Q18=100,($I$21*Q$18*$B$2)-SUM($I29:P29),IF(Q$18&gt;P$19,((Q$18-P$19+1)*$B$2*$I$21),IF(Q$18&gt;=P$19,$I$21*$B$2))),0)</f>
        <v>0</v>
      </c>
      <c r="R29" s="300">
        <f>IF('Hoja De Calculo'!S13&gt;='Hoja De Calculo'!R13,IF(R18=100,($I$21*R$18*$B$2)-SUM($I29:Q29),IF(R$18&gt;Q$19,((R$18-Q$19+1)*$B$2*$I$21),IF(R$18&gt;=Q$19,$I$21*$B$2))),0)</f>
        <v>0</v>
      </c>
      <c r="S29" s="300">
        <f>IF('Hoja De Calculo'!T13&gt;='Hoja De Calculo'!S13,IF(S18=100,($I$21*S$18*$B$2)-SUM($I29:R29),IF(S$18&gt;R$19,((S$18-R$19+1)*$B$2*$I$21),IF(S$18&gt;=R$19,$I$21*$B$2))),0)</f>
        <v>0</v>
      </c>
      <c r="T29" s="300">
        <f>IF('Hoja De Calculo'!U13&gt;='Hoja De Calculo'!T13,IF(T18=100,($I$21*T$18*$B$2)-SUM($I29:S29),IF(T$18&gt;S$19,((T$18-S$19+1)*$B$2*$I$21),IF(T$18&gt;=S$19,$I$21*$B$2))),0)</f>
        <v>0</v>
      </c>
      <c r="U29" s="300">
        <f>IF('Hoja De Calculo'!V13&gt;='Hoja De Calculo'!U13,IF(U18=100,($I$21*U$18*$B$2)-SUM($I29:T29),IF(U$18&gt;T$19,((U$18-T$19+1)*$B$2*$I$21),IF(U$18&gt;=T$19,$I$21*$B$2))),0)</f>
        <v>0</v>
      </c>
      <c r="V29" s="300">
        <f>IF('Hoja De Calculo'!W13&gt;='Hoja De Calculo'!V13,IF(V18=100,($I$21*V$18*$B$2)-SUM($I29:U29),IF(V$18&gt;U$19,((V$18-U$19+1)*$B$2*$I$21),IF(V$18&gt;=U$19,$I$21*$B$2))),0)</f>
        <v>0</v>
      </c>
      <c r="W29" s="300">
        <f>IF('Hoja De Calculo'!X13&gt;='Hoja De Calculo'!W13,IF(W18=100,($I$21*W$18*$B$2)-SUM($I29:V29),IF(W$18&gt;V$19,((W$18-V$19+1)*$B$2*$I$21),IF(W$18&gt;=V$19,$I$21*$B$2))),0)</f>
        <v>0</v>
      </c>
      <c r="X29" s="300">
        <f>IF('Hoja De Calculo'!Y13&gt;='Hoja De Calculo'!X13,IF(X18=100,($I$21*X$18*$B$2)-SUM($I29:W29),IF(X$18&gt;W$19,((X$18-W$19+1)*$B$2*$I$21),IF(X$18&gt;=W$19,$I$21*$B$2))),0)</f>
        <v>0</v>
      </c>
      <c r="Y29" s="300">
        <f>IF('Hoja De Calculo'!Z13&gt;='Hoja De Calculo'!Y13,IF(Y18=100,($I$21*Y$18*$B$2)-SUM($I29:X29),IF(Y$18&gt;X$19,((Y$18-X$19+1)*$B$2*$I$21),IF(Y$18&gt;=X$19,$I$21*$B$2))),0)</f>
        <v>0</v>
      </c>
      <c r="Z29" s="300">
        <f>IF('Hoja De Calculo'!AA13&gt;='Hoja De Calculo'!Z13,IF(Z18=100,($I$21*Z$18*$B$2)-SUM($I29:Y29),IF(Z$18&gt;Y$19,((Z$18-Y$19+1)*$B$2*$I$21),IF(Z$18&gt;=Y$19,$I$21*$B$2))),0)</f>
        <v>0</v>
      </c>
      <c r="AA29" s="300">
        <f>IF('Hoja De Calculo'!AB13&gt;='Hoja De Calculo'!AA13,IF(AA18=100,($I$21*AA$18*$B$2)-SUM($I29:Z29),IF(AA$18&gt;Z$19,((AA$18-Z$19+1)*$B$2*$I$21),IF(AA$18&gt;=Z$19,$I$21*$B$2))),0)</f>
        <v>0</v>
      </c>
      <c r="AB29" s="300">
        <f>IF('Hoja De Calculo'!AC13&gt;='Hoja De Calculo'!AB13,IF(AB18=100,($I$21*AB$18*$B$2)-SUM($I29:AA29),IF(AB$18&gt;AA$19,((AB$18-AA$19+1)*$B$2*$I$21),IF(AB$18&gt;=AA$19,$I$21*$B$2))),0)</f>
        <v>0</v>
      </c>
      <c r="AC29" s="300">
        <f>IF('Hoja De Calculo'!AD13&gt;='Hoja De Calculo'!AC13,IF(AC18=100,($I$21*AC$18*$B$2)-SUM($I29:AB29),IF(AC$18&gt;AB$19,((AC$18-AB$19+1)*$B$2*$I$21),IF(AC$18&gt;=AB$19,$I$21*$B$2))),0)</f>
        <v>0</v>
      </c>
      <c r="AD29" s="300">
        <f>IF('Hoja De Calculo'!AE13&gt;='Hoja De Calculo'!AD13,IF(AD18=100,($I$21*AD$18*$B$2)-SUM($I29:AC29),IF(AD$18&gt;AC$19,((AD$18-AC$19+1)*$B$2*$I$21),IF(AD$18&gt;=AC$19,$I$21*$B$2))),0)</f>
        <v>0</v>
      </c>
      <c r="AE29" s="300">
        <f>IF('Hoja De Calculo'!AF13&gt;='Hoja De Calculo'!AE13,IF(AE18=100,($I$21*AE$18*$B$2)-SUM($I29:AD29),IF(AE$18&gt;AD$19,((AE$18-AD$19+1)*$B$2*$I$21),IF(AE$18&gt;=AD$19,$I$21*$B$2))),0)</f>
        <v>0</v>
      </c>
      <c r="AF29" s="300">
        <f>IF('Hoja De Calculo'!AG13&gt;='Hoja De Calculo'!AF13,IF(AF18=100,($I$21*AF$18*$B$2)-SUM($I29:AE29),IF(AF$18&gt;AE$19,((AF$18-AE$19+1)*$B$2*$I$21),IF(AF$18&gt;=AE$19,$I$21*$B$2))),0)</f>
        <v>0</v>
      </c>
      <c r="AG29" s="300">
        <f>IF('Hoja De Calculo'!AH13&gt;='Hoja De Calculo'!AG13,IF(AG18=100,($I$21*AG$18*$B$2)-SUM($I29:AF29),IF(AG$18&gt;AF$19,((AG$18-AF$19+1)*$B$2*$I$21),IF(AG$18&gt;=AF$19,$I$21*$B$2))),0)</f>
        <v>0</v>
      </c>
      <c r="AH29" s="300">
        <f>IF('Hoja De Calculo'!AI13&gt;='Hoja De Calculo'!AH13,IF(AH18=100,($I$21*AH$18*$B$2)-SUM($I29:AG29),IF(AH$18&gt;AG$19,((AH$18-AG$19+1)*$B$2*$I$21),IF(AH$18&gt;=AG$19,$I$21*$B$2))),0)</f>
        <v>0</v>
      </c>
      <c r="AI29" s="300">
        <f>IF('Hoja De Calculo'!AJ13&gt;='Hoja De Calculo'!AI13,IF(AI18=100,($I$21*AI$18*$B$2)-SUM($I29:AH29),IF(AI$18&gt;AH$19,((AI$18-AH$19+1)*$B$2*$I$21),IF(AI$18&gt;=AH$19,$I$21*$B$2))),0)</f>
        <v>0</v>
      </c>
      <c r="AJ29" s="300">
        <f>IF('Hoja De Calculo'!AK13&gt;='Hoja De Calculo'!AJ13,IF(AJ18=100,($I$21*AJ$18*$B$2)-SUM($I29:AI29),IF(AJ$18&gt;AI$19,((AJ$18-AI$19+1)*$B$2*$I$21),IF(AJ$18&gt;=AI$19,$I$21*$B$2))),0)</f>
        <v>0</v>
      </c>
      <c r="AK29" s="300">
        <f>IF('Hoja De Calculo'!AL13&gt;='Hoja De Calculo'!AK13,IF(AK18=100,($I$21*AK$18*$B$2)-SUM($I29:AJ29),IF(AK$18&gt;AJ$19,((AK$18-AJ$19+1)*$B$2*$I$21),IF(AK$18&gt;=AJ$19,$I$21*$B$2))),0)</f>
        <v>0</v>
      </c>
      <c r="AL29" s="300">
        <f>IF('Hoja De Calculo'!AM13&gt;='Hoja De Calculo'!AL13,IF(AL18=100,($I$21*AL$18*$B$2)-SUM($I29:AK29),IF(AL$18&gt;AK$19,((AL$18-AK$19+1)*$B$2*$I$21),IF(AL$18&gt;=AK$19,$I$21*$B$2))),0)</f>
        <v>0</v>
      </c>
      <c r="AM29" s="300">
        <f>IF('Hoja De Calculo'!AN13&gt;='Hoja De Calculo'!AM13,IF(AM18=100,($I$21*AM$18*$B$2)-SUM($I29:AL29),IF(AM$18&gt;AL$19,((AM$18-AL$19+1)*$B$2*$I$21),IF(AM$18&gt;=AL$19,$I$21*$B$2))),0)</f>
        <v>0</v>
      </c>
      <c r="AN29" s="300">
        <f>IF('Hoja De Calculo'!AO13&gt;='Hoja De Calculo'!AN13,IF(AN18=100,($I$21*AN$18*$B$2)-SUM($I29:AM29),IF(AN$18&gt;AM$19,((AN$18-AM$19+1)*$B$2*$I$21),IF(AN$18&gt;=AM$19,$I$21*$B$2))),0)</f>
        <v>0</v>
      </c>
      <c r="AO29" s="300">
        <f>IF('Hoja De Calculo'!AP13&gt;='Hoja De Calculo'!AO13,IF(AO18=100,($I$21*AO$18*$B$2)-SUM($I29:AN29),IF(AO$18&gt;AN$19,((AO$18-AN$19+1)*$B$2*$I$21),IF(AO$18&gt;=AN$19,$I$21*$B$2))),0)</f>
        <v>0</v>
      </c>
      <c r="AP29" s="300">
        <f>IF('Hoja De Calculo'!AQ13&gt;='Hoja De Calculo'!AP13,IF(AP18=100,($I$21*AP$18*$B$2)-SUM($I29:AO29),IF(AP$18&gt;AO$19,((AP$18-AO$19+1)*$B$2*$I$21),IF(AP$18&gt;=AO$19,$I$21*$B$2))),0)</f>
        <v>0</v>
      </c>
      <c r="AQ29" s="300">
        <f>IF('Hoja De Calculo'!AR13&gt;='Hoja De Calculo'!AQ13,IF(AQ18=100,($I$21*AQ$18*$B$2)-SUM($I29:AP29),IF(AQ$18&gt;AP$19,((AQ$18-AP$19+1)*$B$2*$I$21),IF(AQ$18&gt;=AP$19,$I$21*$B$2))),0)</f>
        <v>0</v>
      </c>
      <c r="AR29" s="300">
        <f>IF('Hoja De Calculo'!AS13&gt;='Hoja De Calculo'!AR13,IF(AR18=100,($I$21*AR$18*$B$2)-SUM($I29:AQ29),IF(AR$18&gt;AQ$19,((AR$18-AQ$19+1)*$B$2*$I$21),IF(AR$18&gt;=AQ$19,$I$21*$B$2))),0)</f>
        <v>0</v>
      </c>
      <c r="AS29" s="300">
        <f>IF('Hoja De Calculo'!AT13&gt;='Hoja De Calculo'!AS13,IF(AS18=100,($I$21*AS$18*$B$2)-SUM($I29:AR29),IF(AS$18&gt;AR$19,((AS$18-AR$19+1)*$B$2*$I$21),IF(AS$18&gt;=AR$19,$I$21*$B$2))),0)</f>
        <v>0</v>
      </c>
      <c r="AT29" s="300">
        <f>IF('Hoja De Calculo'!AU13&gt;='Hoja De Calculo'!AT13,IF(AT18=100,($I$21*AT$18*$B$2)-SUM($I29:AS29),IF(AT$18&gt;AS$19,((AT$18-AS$19+1)*$B$2*$I$21),IF(AT$18&gt;=AS$19,$I$21*$B$2))),0)</f>
        <v>0</v>
      </c>
      <c r="AU29" s="300">
        <f>IF('Hoja De Calculo'!AV13&gt;='Hoja De Calculo'!AU13,IF(AU18=100,($I$21*AU$18*$B$2)-SUM($I29:AT29),IF(AU$18&gt;AT$19,((AU$18-AT$19+1)*$B$2*$I$21),IF(AU$18&gt;=AT$19,$I$21*$B$2))),0)</f>
        <v>0</v>
      </c>
      <c r="AV29" s="300">
        <f>IF('Hoja De Calculo'!AW13&gt;='Hoja De Calculo'!AV13,IF(AV18=100,($I$21*AV$18*$B$2)-SUM($I29:AU29),IF(AV$18&gt;AU$19,((AV$18-AU$19+1)*$B$2*$I$21),IF(AV$18&gt;=AU$19,$I$21*$B$2))),0)</f>
        <v>0</v>
      </c>
      <c r="AW29" s="300">
        <f>IF('Hoja De Calculo'!AX13&gt;='Hoja De Calculo'!AW13,IF(AW18=100,($I$21*AW$18*$B$2)-SUM($I29:AV29),IF(AW$18&gt;AV$19,((AW$18-AV$19+1)*$B$2*$I$21),IF(AW$18&gt;=AV$19,$I$21*$B$2))),0)</f>
        <v>0</v>
      </c>
      <c r="AX29" s="300">
        <f>IF('Hoja De Calculo'!AY13&gt;='Hoja De Calculo'!AX13,IF(AX18=100,($I$21*AX$18*$B$2)-SUM($I29:AW29),IF(AX$18&gt;AW$19,((AX$18-AW$19+1)*$B$2*$I$21),IF(AX$18&gt;=AW$19,$I$21*$B$2))),0)</f>
        <v>0</v>
      </c>
      <c r="AY29" s="300">
        <f>IF('Hoja De Calculo'!AZ13&gt;='Hoja De Calculo'!AY13,IF(AY18=100,($I$21*AY$18*$B$2)-SUM($I29:AX29),IF(AY$18&gt;AX$19,((AY$18-AX$19+1)*$B$2*$I$21),IF(AY$18&gt;=AX$19,$I$21*$B$2))),0)</f>
        <v>0</v>
      </c>
      <c r="AZ29" s="300">
        <f>IF('Hoja De Calculo'!BA13&gt;='Hoja De Calculo'!AZ13,IF(AZ18=100,($I$21*AZ$18*$B$2)-SUM($I29:AY29),IF(AZ$18&gt;AY$19,((AZ$18-AY$19+1)*$B$2*$I$21),IF(AZ$18&gt;=AY$19,$I$21*$B$2))),0)</f>
        <v>0</v>
      </c>
      <c r="BA29" s="300">
        <f>IF('Hoja De Calculo'!BB13&gt;='Hoja De Calculo'!BA13,IF(BA18=100,($I$21*BA$18*$B$2)-SUM($I29:AZ29),IF(BA$18&gt;AZ$19,((BA$18-AZ$19+1)*$B$2*$I$21),IF(BA$18&gt;=AZ$19,$I$21*$B$2))),0)</f>
        <v>0</v>
      </c>
      <c r="BB29" s="300">
        <f>IF('Hoja De Calculo'!BC13&gt;='Hoja De Calculo'!BB13,IF(BB18=100,($I$21*BB$18*$B$2)-SUM($I29:BA29),IF(BB$18&gt;BA$19,((BB$18-BA$19+1)*$B$2*$I$21),IF(BB$18&gt;=BA$19,$I$21*$B$2))),0)</f>
        <v>0</v>
      </c>
      <c r="BC29" s="300">
        <f>IF('Hoja De Calculo'!BD13&gt;='Hoja De Calculo'!BC13,IF(BC18=100,($I$21*BC$18*$B$2)-SUM($I29:BB29),IF(BC$18&gt;BB$19,((BC$18-BB$19+1)*$B$2*$I$21),IF(BC$18&gt;=BB$19,$I$21*$B$2))),0)</f>
        <v>0</v>
      </c>
      <c r="BD29" s="300">
        <f>IF('Hoja De Calculo'!BE13&gt;='Hoja De Calculo'!BD13,IF(BD18=100,($I$21*BD$18*$B$2)-SUM($I29:BC29),IF(BD$18&gt;BC$19,((BD$18-BC$19+1)*$B$2*$I$21),IF(BD$18&gt;=BC$19,$I$21*$B$2))),0)</f>
        <v>0</v>
      </c>
      <c r="BE29" s="300">
        <f>IF('Hoja De Calculo'!BF13&gt;='Hoja De Calculo'!BE13,IF(BE18=100,($I$21*BE$18*$B$2)-SUM($I29:BD29),IF(BE$18&gt;BD$19,((BE$18-BD$19+1)*$B$2*$I$21),IF(BE$18&gt;=BD$19,$I$21*$B$2))),0)</f>
        <v>0</v>
      </c>
      <c r="BF29" s="300">
        <f>IF('Hoja De Calculo'!BG13&gt;='Hoja De Calculo'!BF13,IF(BF18=100,($I$21*BF$18*$B$2)-SUM($I29:BE29),IF(BF$18&gt;BE$19,((BF$18-BE$19+1)*$B$2*$I$21),IF(BF$18&gt;=BE$19,$I$21*$B$2))),0)</f>
        <v>0</v>
      </c>
      <c r="BG29" s="300">
        <f>IF('Hoja De Calculo'!BH13&gt;='Hoja De Calculo'!BG13,IF(BG18=100,($I$21*BG$18*$B$2)-SUM($I29:BF29),IF(BG$18&gt;BF$19,((BG$18-BF$19+1)*$B$2*$I$21),IF(BG$18&gt;=BF$19,$I$21*$B$2))),0)</f>
        <v>0</v>
      </c>
      <c r="BH29" s="300">
        <f>IF('Hoja De Calculo'!BI13&gt;='Hoja De Calculo'!BH13,IF(BH18=100,($I$21*BH$18*$B$2)-SUM($I29:BG29),IF(BH$18&gt;BG$19,((BH$18-BG$19+1)*$B$2*$I$21),IF(BH$18&gt;=BG$19,$I$21*$B$2))),0)</f>
        <v>0</v>
      </c>
      <c r="BI29" s="300">
        <f>IF('Hoja De Calculo'!BJ13&gt;='Hoja De Calculo'!BI13,IF(BI18=100,($I$21*BI$18*$B$2)-SUM($I29:BH29),IF(BI$18&gt;BH$19,((BI$18-BH$19+1)*$B$2*$I$21),IF(BI$18&gt;=BH$19,$I$21*$B$2))),0)</f>
        <v>0</v>
      </c>
      <c r="BJ29" s="300">
        <f>IF('Hoja De Calculo'!BK13&gt;='Hoja De Calculo'!BJ13,IF(BJ18=100,($I$21*BJ$18*$B$2)-SUM($I29:BI29),IF(BJ$18&gt;BI$19,((BJ$18-BI$19+1)*$B$2*$I$21),IF(BJ$18&gt;=BI$19,$I$21*$B$2))),0)</f>
        <v>0</v>
      </c>
      <c r="BK29" s="300">
        <f>IF('Hoja De Calculo'!BL13&gt;='Hoja De Calculo'!BK13,IF(BK18=100,($I$21*BK$18*$B$2)-SUM($I29:BJ29),IF(BK$18&gt;BJ$19,((BK$18-BJ$19+1)*$B$2*$I$21),IF(BK$18&gt;=BJ$19,$I$21*$B$2))),0)</f>
        <v>0</v>
      </c>
      <c r="BL29" s="300">
        <f>IF('Hoja De Calculo'!BM13&gt;='Hoja De Calculo'!BL13,IF(BL18=100,($I$21*BL$18*$B$2)-SUM($I29:BK29),IF(BL$18&gt;BK$19,((BL$18-BK$19+1)*$B$2*$I$21),IF(BL$18&gt;=BK$19,$I$21*$B$2))),0)</f>
        <v>0</v>
      </c>
      <c r="BM29" s="300">
        <f>IF('Hoja De Calculo'!BN13&gt;='Hoja De Calculo'!BM13,IF(BM18=100,($I$21*BM$18*$B$2)-SUM($I29:BL29),IF(BM$18&gt;BL$19,((BM$18-BL$19+1)*$B$2*$I$21),IF(BM$18&gt;=BL$19,$I$21*$B$2))),0)</f>
        <v>0</v>
      </c>
      <c r="BN29" s="300">
        <f>IF('Hoja De Calculo'!BO13&gt;='Hoja De Calculo'!BN13,IF(BN18=100,($I$21*BN$18*$B$2)-SUM($I29:BM29),IF(BN$18&gt;BM$19,((BN$18-BM$19+1)*$B$2*$I$21),IF(BN$18&gt;=BM$19,$I$21*$B$2))),0)</f>
        <v>0</v>
      </c>
      <c r="BO29" s="300">
        <f>IF('Hoja De Calculo'!BP13&gt;='Hoja De Calculo'!BO13,IF(BO18=100,($I$21*BO$18*$B$2)-SUM($I29:BN29),IF(BO$18&gt;BN$19,((BO$18-BN$19+1)*$B$2*$I$21),IF(BO$18&gt;=BN$19,$I$21*$B$2))),0)</f>
        <v>0</v>
      </c>
      <c r="BP29" s="300">
        <f>IF('Hoja De Calculo'!BQ13&gt;='Hoja De Calculo'!BP13,IF(BP18=100,($I$21*BP$18*$B$2)-SUM($I29:BO29),IF(BP$18&gt;BO$19,((BP$18-BO$19+1)*$B$2*$I$21),IF(BP$18&gt;=BO$19,$I$21*$B$2))),0)</f>
        <v>0</v>
      </c>
      <c r="BQ29" s="300">
        <f>IF('Hoja De Calculo'!BR13&gt;='Hoja De Calculo'!BQ13,IF(BQ18=100,($I$21*BQ$18*$B$2)-SUM($I29:BP29),IF(BQ$18&gt;BP$19,((BQ$18-BP$19+1)*$B$2*$I$21),IF(BQ$18&gt;=BP$19,$I$21*$B$2))),0)</f>
        <v>0</v>
      </c>
      <c r="BR29" s="300">
        <f>IF('Hoja De Calculo'!BS13&gt;='Hoja De Calculo'!BR13,IF(BR18=100,($I$21*BR$18*$B$2)-SUM($I29:BQ29),IF(BR$18&gt;BQ$19,((BR$18-BQ$19+1)*$B$2*$I$21),IF(BR$18&gt;=BQ$19,$I$21*$B$2))),0)</f>
        <v>0</v>
      </c>
      <c r="BS29" s="300">
        <f>IF('Hoja De Calculo'!BT13&gt;='Hoja De Calculo'!BS13,IF(BS18=100,($I$21*BS$18*$B$2)-SUM($I29:BR29),IF(BS$18&gt;BR$19,((BS$18-BR$19+1)*$B$2*$I$21),IF(BS$18&gt;=BR$19,$I$21*$B$2))),0)</f>
        <v>0</v>
      </c>
      <c r="BT29" s="300">
        <f>IF('Hoja De Calculo'!BU13&gt;='Hoja De Calculo'!BT13,IF(BT18=100,($I$21*BT$18*$B$2)-SUM($I29:BS29),IF(BT$18&gt;BS$19,((BT$18-BS$19+1)*$B$2*$I$21),IF(BT$18&gt;=BS$19,$I$21*$B$2))),0)</f>
        <v>0</v>
      </c>
      <c r="BU29" s="300">
        <f>IF('Hoja De Calculo'!BV13&gt;='Hoja De Calculo'!BU13,IF(BU18=100,($I$21*BU$18*$B$2)-SUM($I29:BT29),IF(BU$18&gt;BT$19,((BU$18-BT$19+1)*$B$2*$I$21),IF(BU$18&gt;=BT$19,$I$21*$B$2))),0)</f>
        <v>0</v>
      </c>
      <c r="BV29" s="300">
        <f>IF('Hoja De Calculo'!BW13&gt;='Hoja De Calculo'!BV13,IF(BV18=100,($I$21*BV$18*$B$2)-SUM($I29:BU29),IF(BV$18&gt;BU$19,((BV$18-BU$19+1)*$B$2*$I$21),IF(BV$18&gt;=BU$19,$I$21*$B$2))),0)</f>
        <v>0</v>
      </c>
      <c r="BW29" s="300">
        <f>IF('Hoja De Calculo'!BX13&gt;='Hoja De Calculo'!BW13,IF(BW18=100,($I$21*BW$18*$B$2)-SUM($I29:BV29),IF(BW$18&gt;BV$19,((BW$18-BV$19+1)*$B$2*$I$21),IF(BW$18&gt;=BV$19,$I$21*$B$2))),0)</f>
        <v>0</v>
      </c>
      <c r="BX29" s="300">
        <f>IF('Hoja De Calculo'!BY13&gt;='Hoja De Calculo'!BX13,IF(BX18=100,($I$21*BX$18*$B$2)-SUM($I29:BW29),IF(BX$18&gt;BW$19,((BX$18-BW$19+1)*$B$2*$I$21),IF(BX$18&gt;=BW$19,$I$21*$B$2))),0)</f>
        <v>0</v>
      </c>
      <c r="BY29" s="300">
        <f>IF('Hoja De Calculo'!BZ13&gt;='Hoja De Calculo'!BY13,IF(BY18=100,($I$21*BY$18*$B$2)-SUM($I29:BX29),IF(BY$18&gt;BX$19,((BY$18-BX$19+1)*$B$2*$I$21),IF(BY$18&gt;=BX$19,$I$21*$B$2))),0)</f>
        <v>0</v>
      </c>
      <c r="BZ29" s="300">
        <f>IF('Hoja De Calculo'!CA13&gt;='Hoja De Calculo'!BZ13,IF(BZ18=100,($I$21*BZ$18*$B$2)-SUM($I29:BY29),IF(BZ$18&gt;BY$19,((BZ$18-BY$19+1)*$B$2*$I$21),IF(BZ$18&gt;=BY$19,$I$21*$B$2))),0)</f>
        <v>0</v>
      </c>
      <c r="CA29" s="300">
        <f>IF('Hoja De Calculo'!CB13&gt;='Hoja De Calculo'!CA13,IF(CA18=100,($I$21*CA$18*$B$2)-SUM($I29:BZ29),IF(CA$18&gt;BZ$19,((CA$18-BZ$19+1)*$B$2*$I$21),IF(CA$18&gt;=BZ$19,$I$21*$B$2))),0)</f>
        <v>0</v>
      </c>
      <c r="CB29" s="300">
        <f>IF('Hoja De Calculo'!CC13&gt;='Hoja De Calculo'!CB13,IF(CB18=100,($I$21*CB$18*$B$2)-SUM($I29:CA29),IF(CB$18&gt;CA$19,((CB$18-CA$19+1)*$B$2*$I$21),IF(CB$18&gt;=CA$19,$I$21*$B$2))),0)</f>
        <v>0</v>
      </c>
      <c r="CC29" s="300">
        <f>IF('Hoja De Calculo'!CD13&gt;='Hoja De Calculo'!CC13,IF(CC18=100,($I$21*CC$18*$B$2)-SUM($I29:CB29),IF(CC$18&gt;CB$19,((CC$18-CB$19+1)*$B$2*$I$21),IF(CC$18&gt;=CB$19,$I$21*$B$2))),0)</f>
        <v>0</v>
      </c>
      <c r="CD29" s="300">
        <f>IF('Hoja De Calculo'!CE13&gt;='Hoja De Calculo'!CD13,IF(CD18=100,($I$21*CD$18*$B$2)-SUM($I29:CC29),IF(CD$18&gt;CC$19,((CD$18-CC$19+1)*$B$2*$I$21),IF(CD$18&gt;=CC$19,$I$21*$B$2))),0)</f>
        <v>0</v>
      </c>
      <c r="CE29" s="300">
        <f>IF('Hoja De Calculo'!CF13&gt;='Hoja De Calculo'!CE13,IF(CE18=100,($I$21*CE$18*$B$2)-SUM($I29:CD29),IF(CE$18&gt;CD$19,((CE$18-CD$19+1)*$B$2*$I$21),IF(CE$18&gt;=CD$19,$I$21*$B$2))),0)</f>
        <v>0</v>
      </c>
      <c r="CF29" s="300">
        <f>IF('Hoja De Calculo'!CG13&gt;='Hoja De Calculo'!CF13,IF(CF18=100,($I$21*CF$18*$B$2)-SUM($I29:CE29),IF(CF$18&gt;CE$19,((CF$18-CE$19+1)*$B$2*$I$21),IF(CF$18&gt;=CE$19,$I$21*$B$2))),0)</f>
        <v>0</v>
      </c>
      <c r="CG29" s="300">
        <f>IF('Hoja De Calculo'!CH13&gt;='Hoja De Calculo'!CG13,IF(CG18=100,($I$21*CG$18*$B$2)-SUM($I29:CF29),IF(CG$18&gt;CF$19,((CG$18-CF$19+1)*$B$2*$I$21),IF(CG$18&gt;=CF$19,$I$21*$B$2))),0)</f>
        <v>0</v>
      </c>
      <c r="CH29" s="300">
        <f>IF('Hoja De Calculo'!CI13&gt;='Hoja De Calculo'!CH13,IF(CH18=100,($I$21*CH$18*$B$2)-SUM($I29:CG29),IF(CH$18&gt;CG$19,((CH$18-CG$19+1)*$B$2*$I$21),IF(CH$18&gt;=CG$19,$I$21*$B$2))),0)</f>
        <v>0</v>
      </c>
      <c r="CI29" s="300">
        <f>IF('Hoja De Calculo'!CJ13&gt;='Hoja De Calculo'!CI13,IF(CI18=100,($I$21*CI$18*$B$2)-SUM($I29:CH29),IF(CI$18&gt;CH$19,((CI$18-CH$19+1)*$B$2*$I$21),IF(CI$18&gt;=CH$19,$I$21*$B$2))),0)</f>
        <v>0</v>
      </c>
      <c r="CJ29" s="300">
        <f>IF('Hoja De Calculo'!CK13&gt;='Hoja De Calculo'!CJ13,IF(CJ18=100,($I$21*CJ$18*$B$2)-SUM($I29:CI29),IF(CJ$18&gt;CI$19,((CJ$18-CI$19+1)*$B$2*$I$21),IF(CJ$18&gt;=CI$19,$I$21*$B$2))),0)</f>
        <v>0</v>
      </c>
      <c r="CK29" s="300">
        <f>IF('Hoja De Calculo'!CL13&gt;='Hoja De Calculo'!CK13,IF(CK18=100,($I$21*CK$18*$B$2)-SUM($I29:CJ29),IF(CK$18&gt;CJ$19,((CK$18-CJ$19+1)*$B$2*$I$21),IF(CK$18&gt;=CJ$19,$I$21*$B$2))),0)</f>
        <v>0</v>
      </c>
      <c r="CL29" s="300">
        <f>IF('Hoja De Calculo'!CM13&gt;='Hoja De Calculo'!CL13,IF(CL18=100,($I$21*CL$18*$B$2)-SUM($I29:CK29),IF(CL$18&gt;CK$19,((CL$18-CK$19+1)*$B$2*$I$21),IF(CL$18&gt;=CK$19,$I$21*$B$2))),0)</f>
        <v>0</v>
      </c>
      <c r="CM29" s="300">
        <f>IF('Hoja De Calculo'!CN13&gt;='Hoja De Calculo'!CM13,IF(CM18=100,($I$21*CM$18*$B$2)-SUM($I29:CL29),IF(CM$18&gt;CL$19,((CM$18-CL$19+1)*$B$2*$I$21),IF(CM$18&gt;=CL$19,$I$21*$B$2))),0)</f>
        <v>0</v>
      </c>
      <c r="CN29" s="300">
        <f>IF('Hoja De Calculo'!CO13&gt;='Hoja De Calculo'!CN13,IF(CN18=100,($I$21*CN$18*$B$2)-SUM($I29:CM29),IF(CN$18&gt;CM$19,((CN$18-CM$19+1)*$B$2*$I$21),IF(CN$18&gt;=CM$19,$I$21*$B$2))),0)</f>
        <v>0</v>
      </c>
      <c r="CO29" s="300">
        <f>IF('Hoja De Calculo'!CP13&gt;='Hoja De Calculo'!CO13,IF(CO18=100,($I$21*CO$18*$B$2)-SUM($I29:CN29),IF(CO$18&gt;CN$19,((CO$18-CN$19+1)*$B$2*$I$21),IF(CO$18&gt;=CN$19,$I$21*$B$2))),0)</f>
        <v>0</v>
      </c>
      <c r="CP29" s="300">
        <f>IF('Hoja De Calculo'!CQ13&gt;='Hoja De Calculo'!CP13,IF(CP18=100,($I$21*CP$18*$B$2)-SUM($I29:CO29),IF(CP$18&gt;CO$19,((CP$18-CO$19+1)*$B$2*$I$21),IF(CP$18&gt;=CO$19,$I$21*$B$2))),0)</f>
        <v>0</v>
      </c>
      <c r="CQ29" s="300">
        <f>IF('Hoja De Calculo'!CR13&gt;='Hoja De Calculo'!CQ13,IF(CQ18=100,($I$21*CQ$18*$B$2)-SUM($I29:CP29),IF(CQ$18&gt;CP$19,((CQ$18-CP$19+1)*$B$2*$I$21),IF(CQ$18&gt;=CP$19,$I$21*$B$2))),0)</f>
        <v>0</v>
      </c>
      <c r="CR29" s="300">
        <f>IF('Hoja De Calculo'!CS13&gt;='Hoja De Calculo'!CR13,IF(CR18=100,($I$21*CR$18*$B$2)-SUM($I29:CQ29),IF(CR$18&gt;CQ$19,((CR$18-CQ$19+1)*$B$2*$I$21),IF(CR$18&gt;=CQ$19,$I$21*$B$2))),0)</f>
        <v>0</v>
      </c>
      <c r="CS29" s="300">
        <f>IF('Hoja De Calculo'!CT13&gt;='Hoja De Calculo'!CS13,IF(CS18=100,($I$21*CS$18*$B$2)-SUM($I29:CR29),IF(CS$18&gt;CR$19,((CS$18-CR$19+1)*$B$2*$I$21),IF(CS$18&gt;=CR$19,$I$21*$B$2))),0)</f>
        <v>0</v>
      </c>
      <c r="CT29" s="300">
        <f>IF('Hoja De Calculo'!CU13&gt;='Hoja De Calculo'!CT13,IF(CT18=100,($I$21*CT$18*$B$2)-SUM($I29:CS29),IF(CT$18&gt;CS$19,((CT$18-CS$19+1)*$B$2*$I$21),IF(CT$18&gt;=CS$19,$I$21*$B$2))),0)</f>
        <v>0</v>
      </c>
      <c r="CU29" s="300">
        <f>IF('Hoja De Calculo'!CV13&gt;='Hoja De Calculo'!CU13,IF(CU18=100,($I$21*CU$18*$B$2)-SUM($I29:CT29),IF(CU$18&gt;CT$19,((CU$18-CT$19+1)*$B$2*$I$21),IF(CU$18&gt;=CT$19,$I$21*$B$2))),0)</f>
        <v>0</v>
      </c>
      <c r="CV29" s="300">
        <f>IF('Hoja De Calculo'!CW13&gt;='Hoja De Calculo'!CV13,IF(CV18=100,($I$21*CV$18*$B$2)-SUM($I29:CU29),IF(CV$18&gt;CU$19,((CV$18-CU$19+1)*$B$2*$I$21),IF(CV$18&gt;=CU$19,$I$21*$B$2))),0)</f>
        <v>0</v>
      </c>
      <c r="CW29" s="300">
        <f>IF('Hoja De Calculo'!CX13&gt;='Hoja De Calculo'!CW13,IF(CW18=100,($I$21*CW$18*$B$2)-SUM($I29:CV29),IF(CW$18&gt;CV$19,((CW$18-CV$19+1)*$B$2*$I$21),IF(CW$18&gt;=CV$19,$I$21*$B$2))),0)</f>
        <v>0</v>
      </c>
    </row>
    <row r="30" spans="1:101" x14ac:dyDescent="0.35">
      <c r="A30" t="s">
        <v>163</v>
      </c>
      <c r="C30" s="265"/>
      <c r="D30" s="265"/>
      <c r="E30" s="265"/>
      <c r="F30" s="265"/>
      <c r="G30" s="265"/>
      <c r="H30" s="273"/>
      <c r="I30" s="280"/>
      <c r="J30" s="287">
        <f>(J$21*$B$2*(J$19+(IF(J$19=100,0,1))))</f>
        <v>0</v>
      </c>
      <c r="K30" s="300">
        <f>IF('Hoja De Calculo'!L13&gt;='Hoja De Calculo'!K13,IF(K$18=100,($J$21*K$18*$B$2)-SUM($I30:J30),IF(K$18&gt;J$19,((K$18-J$19+1)*$B$2*$J$21),IF(K$18&gt;=J$19,$J$21*$B$2))),0)</f>
        <v>0</v>
      </c>
      <c r="L30" s="300">
        <f>IF('Hoja De Calculo'!M13&gt;='Hoja De Calculo'!L13,IF(L$18=100,($J$21*L$18*$B$2)-SUM($I30:K30),IF(L$18&gt;K$19,((L$18-K$19+1)*$B$2*$J$21),IF(L$18&gt;=K$19,$J$21*$B$2))),0)</f>
        <v>0</v>
      </c>
      <c r="M30" s="300">
        <f>IF('Hoja De Calculo'!N13&gt;='Hoja De Calculo'!M13,IF(M$18=100,($J$21*M$18*$B$2)-SUM($I30:L30),IF(M$18&gt;L$19,((M$18-L$19+1)*$B$2*$J$21),IF(M$18&gt;=L$19,$J$21*$B$2))),0)</f>
        <v>0</v>
      </c>
      <c r="N30" s="300">
        <f>IF('Hoja De Calculo'!O13&gt;='Hoja De Calculo'!N13,IF(N$18=100,($J$21*N$18*$B$2)-SUM($I30:M30),IF(N$18&gt;M$19,((N$18-M$19+1)*$B$2*$J$21),IF(N$18&gt;=M$19,$J$21*$B$2))),0)</f>
        <v>0</v>
      </c>
      <c r="O30" s="300">
        <f>IF('Hoja De Calculo'!P13&gt;='Hoja De Calculo'!O13,IF(O$18=100,($J$21*O$18*$B$2)-SUM($I30:N30),IF(O$18&gt;N$19,((O$18-N$19+1)*$B$2*$J$21),IF(O$18&gt;=N$19,$J$21*$B$2))),0)</f>
        <v>0</v>
      </c>
      <c r="P30" s="300">
        <f>IF('Hoja De Calculo'!Q13&gt;='Hoja De Calculo'!P13,IF(P$18=100,($J$21*P$18*$B$2)-SUM($I30:O30),IF(P$18&gt;O$19,((P$18-O$19+1)*$B$2*$J$21),IF(P$18&gt;=O$19,$J$21*$B$2))),0)</f>
        <v>0</v>
      </c>
      <c r="Q30" s="300">
        <f>IF('Hoja De Calculo'!R13&gt;='Hoja De Calculo'!Q13,IF(Q$18=100,($J$21*Q$18*$B$2)-SUM($I30:P30),IF(Q$18&gt;P$19,((Q$18-P$19+1)*$B$2*$J$21),IF(Q$18&gt;=P$19,$J$21*$B$2))),0)</f>
        <v>0</v>
      </c>
      <c r="R30" s="300">
        <f>IF('Hoja De Calculo'!S13&gt;='Hoja De Calculo'!R13,IF(R$18=100,($J$21*R$18*$B$2)-SUM($I30:Q30),IF(R$18&gt;Q$19,((R$18-Q$19+1)*$B$2*$J$21),IF(R$18&gt;=Q$19,$J$21*$B$2))),0)</f>
        <v>0</v>
      </c>
      <c r="S30" s="300">
        <f>IF('Hoja De Calculo'!T13&gt;='Hoja De Calculo'!S13,IF(S$18=100,($J$21*S$18*$B$2)-SUM($I30:R30),IF(S$18&gt;R$19,((S$18-R$19+1)*$B$2*$J$21),IF(S$18&gt;=R$19,$J$21*$B$2))),0)</f>
        <v>0</v>
      </c>
      <c r="T30" s="300">
        <f>IF('Hoja De Calculo'!U13&gt;='Hoja De Calculo'!T13,IF(T$18=100,($J$21*T$18*$B$2)-SUM($I30:S30),IF(T$18&gt;S$19,((T$18-S$19+1)*$B$2*$J$21),IF(T$18&gt;=S$19,$J$21*$B$2))),0)</f>
        <v>0</v>
      </c>
      <c r="U30" s="300">
        <f>IF('Hoja De Calculo'!V13&gt;='Hoja De Calculo'!U13,IF(U$18=100,($J$21*U$18*$B$2)-SUM($I30:T30),IF(U$18&gt;T$19,((U$18-T$19+1)*$B$2*$J$21),IF(U$18&gt;=T$19,$J$21*$B$2))),0)</f>
        <v>0</v>
      </c>
      <c r="V30" s="300">
        <f>IF('Hoja De Calculo'!W13&gt;='Hoja De Calculo'!V13,IF(V$18=100,($J$21*V$18*$B$2)-SUM($I30:U30),IF(V$18&gt;U$19,((V$18-U$19+1)*$B$2*$J$21),IF(V$18&gt;=U$19,$J$21*$B$2))),0)</f>
        <v>0</v>
      </c>
      <c r="W30" s="300">
        <f>IF('Hoja De Calculo'!X13&gt;='Hoja De Calculo'!W13,IF(W$18=100,($J$21*W$18*$B$2)-SUM($I30:V30),IF(W$18&gt;V$19,((W$18-V$19+1)*$B$2*$J$21),IF(W$18&gt;=V$19,$J$21*$B$2))),0)</f>
        <v>0</v>
      </c>
      <c r="X30" s="300">
        <f>IF('Hoja De Calculo'!Y13&gt;='Hoja De Calculo'!X13,IF(X$18=100,($J$21*X$18*$B$2)-SUM($I30:W30),IF(X$18&gt;W$19,((X$18-W$19+1)*$B$2*$J$21),IF(X$18&gt;=W$19,$J$21*$B$2))),0)</f>
        <v>0</v>
      </c>
      <c r="Y30" s="300">
        <f>IF('Hoja De Calculo'!Z13&gt;='Hoja De Calculo'!Y13,IF(Y$18=100,($J$21*Y$18*$B$2)-SUM($I30:X30),IF(Y$18&gt;X$19,((Y$18-X$19+1)*$B$2*$J$21),IF(Y$18&gt;=X$19,$J$21*$B$2))),0)</f>
        <v>0</v>
      </c>
      <c r="Z30" s="300">
        <f>IF('Hoja De Calculo'!AA13&gt;='Hoja De Calculo'!Z13,IF(Z$18=100,($J$21*Z$18*$B$2)-SUM($I30:Y30),IF(Z$18&gt;Y$19,((Z$18-Y$19+1)*$B$2*$J$21),IF(Z$18&gt;=Y$19,$J$21*$B$2))),0)</f>
        <v>0</v>
      </c>
      <c r="AA30" s="300">
        <f>IF('Hoja De Calculo'!AB13&gt;='Hoja De Calculo'!AA13,IF(AA$18=100,($J$21*AA$18*$B$2)-SUM($I30:Z30),IF(AA$18&gt;Z$19,((AA$18-Z$19+1)*$B$2*$J$21),IF(AA$18&gt;=Z$19,$J$21*$B$2))),0)</f>
        <v>0</v>
      </c>
      <c r="AB30" s="300">
        <f>IF('Hoja De Calculo'!AC13&gt;='Hoja De Calculo'!AB13,IF(AB$18=100,($J$21*AB$18*$B$2)-SUM($I30:AA30),IF(AB$18&gt;AA$19,((AB$18-AA$19+1)*$B$2*$J$21),IF(AB$18&gt;=AA$19,$J$21*$B$2))),0)</f>
        <v>0</v>
      </c>
      <c r="AC30" s="300">
        <f>IF('Hoja De Calculo'!AD13&gt;='Hoja De Calculo'!AC13,IF(AC$18=100,($J$21*AC$18*$B$2)-SUM($I30:AB30),IF(AC$18&gt;AB$19,((AC$18-AB$19+1)*$B$2*$J$21),IF(AC$18&gt;=AB$19,$J$21*$B$2))),0)</f>
        <v>0</v>
      </c>
      <c r="AD30" s="300">
        <f>IF('Hoja De Calculo'!AE13&gt;='Hoja De Calculo'!AD13,IF(AD$18=100,($J$21*AD$18*$B$2)-SUM($I30:AC30),IF(AD$18&gt;AC$19,((AD$18-AC$19+1)*$B$2*$J$21),IF(AD$18&gt;=AC$19,$J$21*$B$2))),0)</f>
        <v>0</v>
      </c>
      <c r="AE30" s="300">
        <f>IF('Hoja De Calculo'!AF13&gt;='Hoja De Calculo'!AE13,IF(AE$18=100,($J$21*AE$18*$B$2)-SUM($I30:AD30),IF(AE$18&gt;AD$19,((AE$18-AD$19+1)*$B$2*$J$21),IF(AE$18&gt;=AD$19,$J$21*$B$2))),0)</f>
        <v>0</v>
      </c>
      <c r="AF30" s="300">
        <f>IF('Hoja De Calculo'!AG13&gt;='Hoja De Calculo'!AF13,IF(AF$18=100,($J$21*AF$18*$B$2)-SUM($I30:AE30),IF(AF$18&gt;AE$19,((AF$18-AE$19+1)*$B$2*$J$21),IF(AF$18&gt;=AE$19,$J$21*$B$2))),0)</f>
        <v>0</v>
      </c>
      <c r="AG30" s="300">
        <f>IF('Hoja De Calculo'!AH13&gt;='Hoja De Calculo'!AG13,IF(AG$18=100,($J$21*AG$18*$B$2)-SUM($I30:AF30),IF(AG$18&gt;AF$19,((AG$18-AF$19+1)*$B$2*$J$21),IF(AG$18&gt;=AF$19,$J$21*$B$2))),0)</f>
        <v>0</v>
      </c>
      <c r="AH30" s="300">
        <f>IF('Hoja De Calculo'!AI13&gt;='Hoja De Calculo'!AH13,IF(AH$18=100,($J$21*AH$18*$B$2)-SUM($I30:AG30),IF(AH$18&gt;AG$19,((AH$18-AG$19+1)*$B$2*$J$21),IF(AH$18&gt;=AG$19,$J$21*$B$2))),0)</f>
        <v>0</v>
      </c>
      <c r="AI30" s="300">
        <f>IF('Hoja De Calculo'!AJ13&gt;='Hoja De Calculo'!AI13,IF(AI$18=100,($J$21*AI$18*$B$2)-SUM($I30:AH30),IF(AI$18&gt;AH$19,((AI$18-AH$19+1)*$B$2*$J$21),IF(AI$18&gt;=AH$19,$J$21*$B$2))),0)</f>
        <v>0</v>
      </c>
      <c r="AJ30" s="300">
        <f>IF('Hoja De Calculo'!AK13&gt;='Hoja De Calculo'!AJ13,IF(AJ$18=100,($J$21*AJ$18*$B$2)-SUM($I30:AI30),IF(AJ$18&gt;AI$19,((AJ$18-AI$19+1)*$B$2*$J$21),IF(AJ$18&gt;=AI$19,$J$21*$B$2))),0)</f>
        <v>0</v>
      </c>
      <c r="AK30" s="300">
        <f>IF('Hoja De Calculo'!AL13&gt;='Hoja De Calculo'!AK13,IF(AK$18=100,($J$21*AK$18*$B$2)-SUM($I30:AJ30),IF(AK$18&gt;AJ$19,((AK$18-AJ$19+1)*$B$2*$J$21),IF(AK$18&gt;=AJ$19,$J$21*$B$2))),0)</f>
        <v>0</v>
      </c>
      <c r="AL30" s="300">
        <f>IF('Hoja De Calculo'!AM13&gt;='Hoja De Calculo'!AL13,IF(AL$18=100,($J$21*AL$18*$B$2)-SUM($I30:AK30),IF(AL$18&gt;AK$19,((AL$18-AK$19+1)*$B$2*$J$21),IF(AL$18&gt;=AK$19,$J$21*$B$2))),0)</f>
        <v>0</v>
      </c>
      <c r="AM30" s="300">
        <f>IF('Hoja De Calculo'!AN13&gt;='Hoja De Calculo'!AM13,IF(AM$18=100,($J$21*AM$18*$B$2)-SUM($I30:AL30),IF(AM$18&gt;AL$19,((AM$18-AL$19+1)*$B$2*$J$21),IF(AM$18&gt;=AL$19,$J$21*$B$2))),0)</f>
        <v>0</v>
      </c>
      <c r="AN30" s="300">
        <f>IF('Hoja De Calculo'!AO13&gt;='Hoja De Calculo'!AN13,IF(AN$18=100,($J$21*AN$18*$B$2)-SUM($I30:AM30),IF(AN$18&gt;AM$19,((AN$18-AM$19+1)*$B$2*$J$21),IF(AN$18&gt;=AM$19,$J$21*$B$2))),0)</f>
        <v>0</v>
      </c>
      <c r="AO30" s="300">
        <f>IF('Hoja De Calculo'!AP13&gt;='Hoja De Calculo'!AO13,IF(AO$18=100,($J$21*AO$18*$B$2)-SUM($I30:AN30),IF(AO$18&gt;AN$19,((AO$18-AN$19+1)*$B$2*$J$21),IF(AO$18&gt;=AN$19,$J$21*$B$2))),0)</f>
        <v>0</v>
      </c>
      <c r="AP30" s="300">
        <f>IF('Hoja De Calculo'!AQ13&gt;='Hoja De Calculo'!AP13,IF(AP$18=100,($J$21*AP$18*$B$2)-SUM($I30:AO30),IF(AP$18&gt;AO$19,((AP$18-AO$19+1)*$B$2*$J$21),IF(AP$18&gt;=AO$19,$J$21*$B$2))),0)</f>
        <v>0</v>
      </c>
      <c r="AQ30" s="300">
        <f>IF('Hoja De Calculo'!AR13&gt;='Hoja De Calculo'!AQ13,IF(AQ$18=100,($J$21*AQ$18*$B$2)-SUM($I30:AP30),IF(AQ$18&gt;AP$19,((AQ$18-AP$19+1)*$B$2*$J$21),IF(AQ$18&gt;=AP$19,$J$21*$B$2))),0)</f>
        <v>0</v>
      </c>
      <c r="AR30" s="300">
        <f>IF('Hoja De Calculo'!AS13&gt;='Hoja De Calculo'!AR13,IF(AR$18=100,($J$21*AR$18*$B$2)-SUM($I30:AQ30),IF(AR$18&gt;AQ$19,((AR$18-AQ$19+1)*$B$2*$J$21),IF(AR$18&gt;=AQ$19,$J$21*$B$2))),0)</f>
        <v>0</v>
      </c>
      <c r="AS30" s="300">
        <f>IF('Hoja De Calculo'!AT13&gt;='Hoja De Calculo'!AS13,IF(AS$18=100,($J$21*AS$18*$B$2)-SUM($I30:AR30),IF(AS$18&gt;AR$19,((AS$18-AR$19+1)*$B$2*$J$21),IF(AS$18&gt;=AR$19,$J$21*$B$2))),0)</f>
        <v>0</v>
      </c>
      <c r="AT30" s="300">
        <f>IF('Hoja De Calculo'!AU13&gt;='Hoja De Calculo'!AT13,IF(AT$18=100,($J$21*AT$18*$B$2)-SUM($I30:AS30),IF(AT$18&gt;AS$19,((AT$18-AS$19+1)*$B$2*$J$21),IF(AT$18&gt;=AS$19,$J$21*$B$2))),0)</f>
        <v>0</v>
      </c>
      <c r="AU30" s="300">
        <f>IF('Hoja De Calculo'!AV13&gt;='Hoja De Calculo'!AU13,IF(AU$18=100,($J$21*AU$18*$B$2)-SUM($I30:AT30),IF(AU$18&gt;AT$19,((AU$18-AT$19+1)*$B$2*$J$21),IF(AU$18&gt;=AT$19,$J$21*$B$2))),0)</f>
        <v>0</v>
      </c>
      <c r="AV30" s="300">
        <f>IF('Hoja De Calculo'!AW13&gt;='Hoja De Calculo'!AV13,IF(AV$18=100,($J$21*AV$18*$B$2)-SUM($I30:AU30),IF(AV$18&gt;AU$19,((AV$18-AU$19+1)*$B$2*$J$21),IF(AV$18&gt;=AU$19,$J$21*$B$2))),0)</f>
        <v>0</v>
      </c>
      <c r="AW30" s="300">
        <f>IF('Hoja De Calculo'!AX13&gt;='Hoja De Calculo'!AW13,IF(AW$18=100,($J$21*AW$18*$B$2)-SUM($I30:AV30),IF(AW$18&gt;AV$19,((AW$18-AV$19+1)*$B$2*$J$21),IF(AW$18&gt;=AV$19,$J$21*$B$2))),0)</f>
        <v>0</v>
      </c>
      <c r="AX30" s="300">
        <f>IF('Hoja De Calculo'!AY13&gt;='Hoja De Calculo'!AX13,IF(AX$18=100,($J$21*AX$18*$B$2)-SUM($I30:AW30),IF(AX$18&gt;AW$19,((AX$18-AW$19+1)*$B$2*$J$21),IF(AX$18&gt;=AW$19,$J$21*$B$2))),0)</f>
        <v>0</v>
      </c>
      <c r="AY30" s="300">
        <f>IF('Hoja De Calculo'!AZ13&gt;='Hoja De Calculo'!AY13,IF(AY$18=100,($J$21*AY$18*$B$2)-SUM($I30:AX30),IF(AY$18&gt;AX$19,((AY$18-AX$19+1)*$B$2*$J$21),IF(AY$18&gt;=AX$19,$J$21*$B$2))),0)</f>
        <v>0</v>
      </c>
      <c r="AZ30" s="300">
        <f>IF('Hoja De Calculo'!BA13&gt;='Hoja De Calculo'!AZ13,IF(AZ$18=100,($J$21*AZ$18*$B$2)-SUM($I30:AY30),IF(AZ$18&gt;AY$19,((AZ$18-AY$19+1)*$B$2*$J$21),IF(AZ$18&gt;=AY$19,$J$21*$B$2))),0)</f>
        <v>0</v>
      </c>
      <c r="BA30" s="300">
        <f>IF('Hoja De Calculo'!BB13&gt;='Hoja De Calculo'!BA13,IF(BA$18=100,($J$21*BA$18*$B$2)-SUM($I30:AZ30),IF(BA$18&gt;AZ$19,((BA$18-AZ$19+1)*$B$2*$J$21),IF(BA$18&gt;=AZ$19,$J$21*$B$2))),0)</f>
        <v>0</v>
      </c>
      <c r="BB30" s="300">
        <f>IF('Hoja De Calculo'!BC13&gt;='Hoja De Calculo'!BB13,IF(BB$18=100,($J$21*BB$18*$B$2)-SUM($I30:BA30),IF(BB$18&gt;BA$19,((BB$18-BA$19+1)*$B$2*$J$21),IF(BB$18&gt;=BA$19,$J$21*$B$2))),0)</f>
        <v>0</v>
      </c>
      <c r="BC30" s="300">
        <f>IF('Hoja De Calculo'!BD13&gt;='Hoja De Calculo'!BC13,IF(BC$18=100,($J$21*BC$18*$B$2)-SUM($I30:BB30),IF(BC$18&gt;BB$19,((BC$18-BB$19+1)*$B$2*$J$21),IF(BC$18&gt;=BB$19,$J$21*$B$2))),0)</f>
        <v>0</v>
      </c>
      <c r="BD30" s="300">
        <f>IF('Hoja De Calculo'!BE13&gt;='Hoja De Calculo'!BD13,IF(BD$18=100,($J$21*BD$18*$B$2)-SUM($I30:BC30),IF(BD$18&gt;BC$19,((BD$18-BC$19+1)*$B$2*$J$21),IF(BD$18&gt;=BC$19,$J$21*$B$2))),0)</f>
        <v>0</v>
      </c>
      <c r="BE30" s="300">
        <f>IF('Hoja De Calculo'!BF13&gt;='Hoja De Calculo'!BE13,IF(BE$18=100,($J$21*BE$18*$B$2)-SUM($I30:BD30),IF(BE$18&gt;BD$19,((BE$18-BD$19+1)*$B$2*$J$21),IF(BE$18&gt;=BD$19,$J$21*$B$2))),0)</f>
        <v>0</v>
      </c>
      <c r="BF30" s="300">
        <f>IF('Hoja De Calculo'!BG13&gt;='Hoja De Calculo'!BF13,IF(BF$18=100,($J$21*BF$18*$B$2)-SUM($I30:BE30),IF(BF$18&gt;BE$19,((BF$18-BE$19+1)*$B$2*$J$21),IF(BF$18&gt;=BE$19,$J$21*$B$2))),0)</f>
        <v>0</v>
      </c>
      <c r="BG30" s="300">
        <f>IF('Hoja De Calculo'!BH13&gt;='Hoja De Calculo'!BG13,IF(BG$18=100,($J$21*BG$18*$B$2)-SUM($I30:BF30),IF(BG$18&gt;BF$19,((BG$18-BF$19+1)*$B$2*$J$21),IF(BG$18&gt;=BF$19,$J$21*$B$2))),0)</f>
        <v>0</v>
      </c>
      <c r="BH30" s="300">
        <f>IF('Hoja De Calculo'!BI13&gt;='Hoja De Calculo'!BH13,IF(BH$18=100,($J$21*BH$18*$B$2)-SUM($I30:BG30),IF(BH$18&gt;BG$19,((BH$18-BG$19+1)*$B$2*$J$21),IF(BH$18&gt;=BG$19,$J$21*$B$2))),0)</f>
        <v>0</v>
      </c>
      <c r="BI30" s="300">
        <f>IF('Hoja De Calculo'!BJ13&gt;='Hoja De Calculo'!BI13,IF(BI$18=100,($J$21*BI$18*$B$2)-SUM($I30:BH30),IF(BI$18&gt;BH$19,((BI$18-BH$19+1)*$B$2*$J$21),IF(BI$18&gt;=BH$19,$J$21*$B$2))),0)</f>
        <v>0</v>
      </c>
      <c r="BJ30" s="300">
        <f>IF('Hoja De Calculo'!BK13&gt;='Hoja De Calculo'!BJ13,IF(BJ$18=100,($J$21*BJ$18*$B$2)-SUM($I30:BI30),IF(BJ$18&gt;BI$19,((BJ$18-BI$19+1)*$B$2*$J$21),IF(BJ$18&gt;=BI$19,$J$21*$B$2))),0)</f>
        <v>0</v>
      </c>
      <c r="BK30" s="300">
        <f>IF('Hoja De Calculo'!BL13&gt;='Hoja De Calculo'!BK13,IF(BK$18=100,($J$21*BK$18*$B$2)-SUM($I30:BJ30),IF(BK$18&gt;BJ$19,((BK$18-BJ$19+1)*$B$2*$J$21),IF(BK$18&gt;=BJ$19,$J$21*$B$2))),0)</f>
        <v>0</v>
      </c>
      <c r="BL30" s="300">
        <f>IF('Hoja De Calculo'!BM13&gt;='Hoja De Calculo'!BL13,IF(BL$18=100,($J$21*BL$18*$B$2)-SUM($I30:BK30),IF(BL$18&gt;BK$19,((BL$18-BK$19+1)*$B$2*$J$21),IF(BL$18&gt;=BK$19,$J$21*$B$2))),0)</f>
        <v>0</v>
      </c>
      <c r="BM30" s="300">
        <f>IF('Hoja De Calculo'!BN13&gt;='Hoja De Calculo'!BM13,IF(BM$18=100,($J$21*BM$18*$B$2)-SUM($I30:BL30),IF(BM$18&gt;BL$19,((BM$18-BL$19+1)*$B$2*$J$21),IF(BM$18&gt;=BL$19,$J$21*$B$2))),0)</f>
        <v>0</v>
      </c>
      <c r="BN30" s="300">
        <f>IF('Hoja De Calculo'!BO13&gt;='Hoja De Calculo'!BN13,IF(BN$18=100,($J$21*BN$18*$B$2)-SUM($I30:BM30),IF(BN$18&gt;BM$19,((BN$18-BM$19+1)*$B$2*$J$21),IF(BN$18&gt;=BM$19,$J$21*$B$2))),0)</f>
        <v>0</v>
      </c>
      <c r="BO30" s="300">
        <f>IF('Hoja De Calculo'!BP13&gt;='Hoja De Calculo'!BO13,IF(BO$18=100,($J$21*BO$18*$B$2)-SUM($I30:BN30),IF(BO$18&gt;BN$19,((BO$18-BN$19+1)*$B$2*$J$21),IF(BO$18&gt;=BN$19,$J$21*$B$2))),0)</f>
        <v>0</v>
      </c>
      <c r="BP30" s="300">
        <f>IF('Hoja De Calculo'!BQ13&gt;='Hoja De Calculo'!BP13,IF(BP$18=100,($J$21*BP$18*$B$2)-SUM($I30:BO30),IF(BP$18&gt;BO$19,((BP$18-BO$19+1)*$B$2*$J$21),IF(BP$18&gt;=BO$19,$J$21*$B$2))),0)</f>
        <v>0</v>
      </c>
      <c r="BQ30" s="300">
        <f>IF('Hoja De Calculo'!BR13&gt;='Hoja De Calculo'!BQ13,IF(BQ$18=100,($J$21*BQ$18*$B$2)-SUM($I30:BP30),IF(BQ$18&gt;BP$19,((BQ$18-BP$19+1)*$B$2*$J$21),IF(BQ$18&gt;=BP$19,$J$21*$B$2))),0)</f>
        <v>0</v>
      </c>
      <c r="BR30" s="300">
        <f>IF('Hoja De Calculo'!BS13&gt;='Hoja De Calculo'!BR13,IF(BR$18=100,($J$21*BR$18*$B$2)-SUM($I30:BQ30),IF(BR$18&gt;BQ$19,((BR$18-BQ$19+1)*$B$2*$J$21),IF(BR$18&gt;=BQ$19,$J$21*$B$2))),0)</f>
        <v>0</v>
      </c>
      <c r="BS30" s="300">
        <f>IF('Hoja De Calculo'!BT13&gt;='Hoja De Calculo'!BS13,IF(BS$18=100,($J$21*BS$18*$B$2)-SUM($I30:BR30),IF(BS$18&gt;BR$19,((BS$18-BR$19+1)*$B$2*$J$21),IF(BS$18&gt;=BR$19,$J$21*$B$2))),0)</f>
        <v>0</v>
      </c>
      <c r="BT30" s="300">
        <f>IF('Hoja De Calculo'!BU13&gt;='Hoja De Calculo'!BT13,IF(BT$18=100,($J$21*BT$18*$B$2)-SUM($I30:BS30),IF(BT$18&gt;BS$19,((BT$18-BS$19+1)*$B$2*$J$21),IF(BT$18&gt;=BS$19,$J$21*$B$2))),0)</f>
        <v>0</v>
      </c>
      <c r="BU30" s="300">
        <f>IF('Hoja De Calculo'!BV13&gt;='Hoja De Calculo'!BU13,IF(BU$18=100,($J$21*BU$18*$B$2)-SUM($I30:BT30),IF(BU$18&gt;BT$19,((BU$18-BT$19+1)*$B$2*$J$21),IF(BU$18&gt;=BT$19,$J$21*$B$2))),0)</f>
        <v>0</v>
      </c>
      <c r="BV30" s="300">
        <f>IF('Hoja De Calculo'!BW13&gt;='Hoja De Calculo'!BV13,IF(BV$18=100,($J$21*BV$18*$B$2)-SUM($I30:BU30),IF(BV$18&gt;BU$19,((BV$18-BU$19+1)*$B$2*$J$21),IF(BV$18&gt;=BU$19,$J$21*$B$2))),0)</f>
        <v>0</v>
      </c>
      <c r="BW30" s="300">
        <f>IF('Hoja De Calculo'!BX13&gt;='Hoja De Calculo'!BW13,IF(BW$18=100,($J$21*BW$18*$B$2)-SUM($I30:BV30),IF(BW$18&gt;BV$19,((BW$18-BV$19+1)*$B$2*$J$21),IF(BW$18&gt;=BV$19,$J$21*$B$2))),0)</f>
        <v>0</v>
      </c>
      <c r="BX30" s="300">
        <f>IF('Hoja De Calculo'!BY13&gt;='Hoja De Calculo'!BX13,IF(BX$18=100,($J$21*BX$18*$B$2)-SUM($I30:BW30),IF(BX$18&gt;BW$19,((BX$18-BW$19+1)*$B$2*$J$21),IF(BX$18&gt;=BW$19,$J$21*$B$2))),0)</f>
        <v>0</v>
      </c>
      <c r="BY30" s="300">
        <f>IF('Hoja De Calculo'!BZ13&gt;='Hoja De Calculo'!BY13,IF(BY$18=100,($J$21*BY$18*$B$2)-SUM($I30:BX30),IF(BY$18&gt;BX$19,((BY$18-BX$19+1)*$B$2*$J$21),IF(BY$18&gt;=BX$19,$J$21*$B$2))),0)</f>
        <v>0</v>
      </c>
      <c r="BZ30" s="300">
        <f>IF('Hoja De Calculo'!CA13&gt;='Hoja De Calculo'!BZ13,IF(BZ$18=100,($J$21*BZ$18*$B$2)-SUM($I30:BY30),IF(BZ$18&gt;BY$19,((BZ$18-BY$19+1)*$B$2*$J$21),IF(BZ$18&gt;=BY$19,$J$21*$B$2))),0)</f>
        <v>0</v>
      </c>
      <c r="CA30" s="300">
        <f>IF('Hoja De Calculo'!CB13&gt;='Hoja De Calculo'!CA13,IF(CA$18=100,($J$21*CA$18*$B$2)-SUM($I30:BZ30),IF(CA$18&gt;BZ$19,((CA$18-BZ$19+1)*$B$2*$J$21),IF(CA$18&gt;=BZ$19,$J$21*$B$2))),0)</f>
        <v>0</v>
      </c>
      <c r="CB30" s="300">
        <f>IF('Hoja De Calculo'!CC13&gt;='Hoja De Calculo'!CB13,IF(CB$18=100,($J$21*CB$18*$B$2)-SUM($I30:CA30),IF(CB$18&gt;CA$19,((CB$18-CA$19+1)*$B$2*$J$21),IF(CB$18&gt;=CA$19,$J$21*$B$2))),0)</f>
        <v>0</v>
      </c>
      <c r="CC30" s="300">
        <f>IF('Hoja De Calculo'!CD13&gt;='Hoja De Calculo'!CC13,IF(CC$18=100,($J$21*CC$18*$B$2)-SUM($I30:CB30),IF(CC$18&gt;CB$19,((CC$18-CB$19+1)*$B$2*$J$21),IF(CC$18&gt;=CB$19,$J$21*$B$2))),0)</f>
        <v>0</v>
      </c>
      <c r="CD30" s="300">
        <f>IF('Hoja De Calculo'!CE13&gt;='Hoja De Calculo'!CD13,IF(CD$18=100,($J$21*CD$18*$B$2)-SUM($I30:CC30),IF(CD$18&gt;CC$19,((CD$18-CC$19+1)*$B$2*$J$21),IF(CD$18&gt;=CC$19,$J$21*$B$2))),0)</f>
        <v>0</v>
      </c>
      <c r="CE30" s="300">
        <f>IF('Hoja De Calculo'!CF13&gt;='Hoja De Calculo'!CE13,IF(CE$18=100,($J$21*CE$18*$B$2)-SUM($I30:CD30),IF(CE$18&gt;CD$19,((CE$18-CD$19+1)*$B$2*$J$21),IF(CE$18&gt;=CD$19,$J$21*$B$2))),0)</f>
        <v>0</v>
      </c>
      <c r="CF30" s="300">
        <f>IF('Hoja De Calculo'!CG13&gt;='Hoja De Calculo'!CF13,IF(CF$18=100,($J$21*CF$18*$B$2)-SUM($I30:CE30),IF(CF$18&gt;CE$19,((CF$18-CE$19+1)*$B$2*$J$21),IF(CF$18&gt;=CE$19,$J$21*$B$2))),0)</f>
        <v>0</v>
      </c>
      <c r="CG30" s="300">
        <f>IF('Hoja De Calculo'!CH13&gt;='Hoja De Calculo'!CG13,IF(CG$18=100,($J$21*CG$18*$B$2)-SUM($I30:CF30),IF(CG$18&gt;CF$19,((CG$18-CF$19+1)*$B$2*$J$21),IF(CG$18&gt;=CF$19,$J$21*$B$2))),0)</f>
        <v>0</v>
      </c>
      <c r="CH30" s="300">
        <f>IF('Hoja De Calculo'!CI13&gt;='Hoja De Calculo'!CH13,IF(CH$18=100,($J$21*CH$18*$B$2)-SUM($I30:CG30),IF(CH$18&gt;CG$19,((CH$18-CG$19+1)*$B$2*$J$21),IF(CH$18&gt;=CG$19,$J$21*$B$2))),0)</f>
        <v>0</v>
      </c>
      <c r="CI30" s="300">
        <f>IF('Hoja De Calculo'!CJ13&gt;='Hoja De Calculo'!CI13,IF(CI$18=100,($J$21*CI$18*$B$2)-SUM($I30:CH30),IF(CI$18&gt;CH$19,((CI$18-CH$19+1)*$B$2*$J$21),IF(CI$18&gt;=CH$19,$J$21*$B$2))),0)</f>
        <v>0</v>
      </c>
      <c r="CJ30" s="300">
        <f>IF('Hoja De Calculo'!CK13&gt;='Hoja De Calculo'!CJ13,IF(CJ$18=100,($J$21*CJ$18*$B$2)-SUM($I30:CI30),IF(CJ$18&gt;CI$19,((CJ$18-CI$19+1)*$B$2*$J$21),IF(CJ$18&gt;=CI$19,$J$21*$B$2))),0)</f>
        <v>0</v>
      </c>
      <c r="CK30" s="300">
        <f>IF('Hoja De Calculo'!CL13&gt;='Hoja De Calculo'!CK13,IF(CK$18=100,($J$21*CK$18*$B$2)-SUM($I30:CJ30),IF(CK$18&gt;CJ$19,((CK$18-CJ$19+1)*$B$2*$J$21),IF(CK$18&gt;=CJ$19,$J$21*$B$2))),0)</f>
        <v>0</v>
      </c>
      <c r="CL30" s="300">
        <f>IF('Hoja De Calculo'!CM13&gt;='Hoja De Calculo'!CL13,IF(CL$18=100,($J$21*CL$18*$B$2)-SUM($I30:CK30),IF(CL$18&gt;CK$19,((CL$18-CK$19+1)*$B$2*$J$21),IF(CL$18&gt;=CK$19,$J$21*$B$2))),0)</f>
        <v>0</v>
      </c>
      <c r="CM30" s="300">
        <f>IF('Hoja De Calculo'!CN13&gt;='Hoja De Calculo'!CM13,IF(CM$18=100,($J$21*CM$18*$B$2)-SUM($I30:CL30),IF(CM$18&gt;CL$19,((CM$18-CL$19+1)*$B$2*$J$21),IF(CM$18&gt;=CL$19,$J$21*$B$2))),0)</f>
        <v>0</v>
      </c>
      <c r="CN30" s="300">
        <f>IF('Hoja De Calculo'!CO13&gt;='Hoja De Calculo'!CN13,IF(CN$18=100,($J$21*CN$18*$B$2)-SUM($I30:CM30),IF(CN$18&gt;CM$19,((CN$18-CM$19+1)*$B$2*$J$21),IF(CN$18&gt;=CM$19,$J$21*$B$2))),0)</f>
        <v>0</v>
      </c>
      <c r="CO30" s="300">
        <f>IF('Hoja De Calculo'!CP13&gt;='Hoja De Calculo'!CO13,IF(CO$18=100,($J$21*CO$18*$B$2)-SUM($I30:CN30),IF(CO$18&gt;CN$19,((CO$18-CN$19+1)*$B$2*$J$21),IF(CO$18&gt;=CN$19,$J$21*$B$2))),0)</f>
        <v>0</v>
      </c>
      <c r="CP30" s="300">
        <f>IF('Hoja De Calculo'!CQ13&gt;='Hoja De Calculo'!CP13,IF(CP$18=100,($J$21*CP$18*$B$2)-SUM($I30:CO30),IF(CP$18&gt;CO$19,((CP$18-CO$19+1)*$B$2*$J$21),IF(CP$18&gt;=CO$19,$J$21*$B$2))),0)</f>
        <v>0</v>
      </c>
      <c r="CQ30" s="300">
        <f>IF('Hoja De Calculo'!CR13&gt;='Hoja De Calculo'!CQ13,IF(CQ$18=100,($J$21*CQ$18*$B$2)-SUM($I30:CP30),IF(CQ$18&gt;CP$19,((CQ$18-CP$19+1)*$B$2*$J$21),IF(CQ$18&gt;=CP$19,$J$21*$B$2))),0)</f>
        <v>0</v>
      </c>
      <c r="CR30" s="300">
        <f>IF('Hoja De Calculo'!CS13&gt;='Hoja De Calculo'!CR13,IF(CR$18=100,($J$21*CR$18*$B$2)-SUM($I30:CQ30),IF(CR$18&gt;CQ$19,((CR$18-CQ$19+1)*$B$2*$J$21),IF(CR$18&gt;=CQ$19,$J$21*$B$2))),0)</f>
        <v>0</v>
      </c>
      <c r="CS30" s="300">
        <f>IF('Hoja De Calculo'!CT13&gt;='Hoja De Calculo'!CS13,IF(CS$18=100,($J$21*CS$18*$B$2)-SUM($I30:CR30),IF(CS$18&gt;CR$19,((CS$18-CR$19+1)*$B$2*$J$21),IF(CS$18&gt;=CR$19,$J$21*$B$2))),0)</f>
        <v>0</v>
      </c>
      <c r="CT30" s="300">
        <f>IF('Hoja De Calculo'!CU13&gt;='Hoja De Calculo'!CT13,IF(CT$18=100,($J$21*CT$18*$B$2)-SUM($I30:CS30),IF(CT$18&gt;CS$19,((CT$18-CS$19+1)*$B$2*$J$21),IF(CT$18&gt;=CS$19,$J$21*$B$2))),0)</f>
        <v>0</v>
      </c>
      <c r="CU30" s="300">
        <f>IF('Hoja De Calculo'!CV13&gt;='Hoja De Calculo'!CU13,IF(CU$18=100,($J$21*CU$18*$B$2)-SUM($I30:CT30),IF(CU$18&gt;CT$19,((CU$18-CT$19+1)*$B$2*$J$21),IF(CU$18&gt;=CT$19,$J$21*$B$2))),0)</f>
        <v>0</v>
      </c>
      <c r="CV30" s="300">
        <f>IF('Hoja De Calculo'!CW13&gt;='Hoja De Calculo'!CV13,IF(CV$18=100,($J$21*CV$18*$B$2)-SUM($I30:CU30),IF(CV$18&gt;CU$19,((CV$18-CU$19+1)*$B$2*$J$21),IF(CV$18&gt;=CU$19,$J$21*$B$2))),0)</f>
        <v>0</v>
      </c>
      <c r="CW30" s="300">
        <f>IF('Hoja De Calculo'!CX13&gt;='Hoja De Calculo'!CW13,IF(CW$18=100,($J$21*CW$18*$B$2)-SUM($I30:CV30),IF(CW$18&gt;CV$19,((CW$18-CV$19+1)*$B$2*$J$21),IF(CW$18&gt;=CV$19,$J$21*$B$2))),0)</f>
        <v>0</v>
      </c>
    </row>
    <row r="31" spans="1:101" x14ac:dyDescent="0.35">
      <c r="A31" t="s">
        <v>164</v>
      </c>
      <c r="C31" s="265"/>
      <c r="D31" s="265"/>
      <c r="E31" s="265"/>
      <c r="F31" s="265"/>
      <c r="G31" s="265"/>
      <c r="H31" s="273"/>
      <c r="I31" s="280"/>
      <c r="J31" s="280"/>
      <c r="K31" s="287">
        <f>(K$21*$B$2*(K$19+(IF(K$19=100,0,1))))</f>
        <v>0</v>
      </c>
      <c r="L31" s="300">
        <f>IF('Hoja De Calculo'!M13&gt;='Hoja De Calculo'!L13,IF(L$18=100,($K$21*L$18*$B$2)-SUM($I31:K31),IF(L$18&gt;K$19,((L$18-K$19+1)*$B$2*$K$21),IF(L$18&gt;=K$19,$K$21*$B$2))),0)</f>
        <v>0</v>
      </c>
      <c r="M31" s="300">
        <f>IF('Hoja De Calculo'!N13&gt;='Hoja De Calculo'!M13,IF(M$18=100,($K$21*M$18*$B$2)-SUM($I31:L31),IF(M$18&gt;L$19,((M$18-L$19+1)*$B$2*$K$21),IF(M$18&gt;=L$19,$K$21*$B$2))),0)</f>
        <v>0</v>
      </c>
      <c r="N31" s="300">
        <f>IF('Hoja De Calculo'!O13&gt;='Hoja De Calculo'!N13,IF(N$18=100,($K$21*N$18*$B$2)-SUM($I31:M31),IF(N$18&gt;M$19,((N$18-M$19+1)*$B$2*$K$21),IF(N$18&gt;=M$19,$K$21*$B$2))),0)</f>
        <v>0</v>
      </c>
      <c r="O31" s="300">
        <f>IF('Hoja De Calculo'!P13&gt;='Hoja De Calculo'!O13,IF(O$18=100,($K$21*O$18*$B$2)-SUM($I31:N31),IF(O$18&gt;N$19,((O$18-N$19+1)*$B$2*$K$21),IF(O$18&gt;=N$19,$K$21*$B$2))),0)</f>
        <v>0</v>
      </c>
      <c r="P31" s="300">
        <f>IF('Hoja De Calculo'!Q13&gt;='Hoja De Calculo'!P13,IF(P$18=100,($K$21*P$18*$B$2)-SUM($I31:O31),IF(P$18&gt;O$19,((P$18-O$19+1)*$B$2*$K$21),IF(P$18&gt;=O$19,$K$21*$B$2))),0)</f>
        <v>0</v>
      </c>
      <c r="Q31" s="300">
        <f>IF('Hoja De Calculo'!R13&gt;='Hoja De Calculo'!Q13,IF(Q$18=100,($K$21*Q$18*$B$2)-SUM($I31:P31),IF(Q$18&gt;P$19,((Q$18-P$19+1)*$B$2*$K$21),IF(Q$18&gt;=P$19,$K$21*$B$2))),0)</f>
        <v>0</v>
      </c>
      <c r="R31" s="300">
        <f>IF('Hoja De Calculo'!S13&gt;='Hoja De Calculo'!R13,IF(R$18=100,($K$21*R$18*$B$2)-SUM($I31:Q31),IF(R$18&gt;Q$19,((R$18-Q$19+1)*$B$2*$K$21),IF(R$18&gt;=Q$19,$K$21*$B$2))),0)</f>
        <v>0</v>
      </c>
      <c r="S31" s="300">
        <f>IF('Hoja De Calculo'!T13&gt;='Hoja De Calculo'!S13,IF(S$18=100,($K$21*S$18*$B$2)-SUM($I31:R31),IF(S$18&gt;R$19,((S$18-R$19+1)*$B$2*$K$21),IF(S$18&gt;=R$19,$K$21*$B$2))),0)</f>
        <v>0</v>
      </c>
      <c r="T31" s="300">
        <f>IF('Hoja De Calculo'!U13&gt;='Hoja De Calculo'!T13,IF(T$18=100,($K$21*T$18*$B$2)-SUM($I31:S31),IF(T$18&gt;S$19,((T$18-S$19+1)*$B$2*$K$21),IF(T$18&gt;=S$19,$K$21*$B$2))),0)</f>
        <v>0</v>
      </c>
      <c r="U31" s="300">
        <f>IF('Hoja De Calculo'!V13&gt;='Hoja De Calculo'!U13,IF(U$18=100,($K$21*U$18*$B$2)-SUM($I31:T31),IF(U$18&gt;T$19,((U$18-T$19+1)*$B$2*$K$21),IF(U$18&gt;=T$19,$K$21*$B$2))),0)</f>
        <v>0</v>
      </c>
      <c r="V31" s="300">
        <f>IF('Hoja De Calculo'!W13&gt;='Hoja De Calculo'!V13,IF(V$18=100,($K$21*V$18*$B$2)-SUM($I31:U31),IF(V$18&gt;U$19,((V$18-U$19+1)*$B$2*$K$21),IF(V$18&gt;=U$19,$K$21*$B$2))),0)</f>
        <v>0</v>
      </c>
      <c r="W31" s="300">
        <f>IF('Hoja De Calculo'!X13&gt;='Hoja De Calculo'!W13,IF(W$18=100,($K$21*W$18*$B$2)-SUM($I31:V31),IF(W$18&gt;V$19,((W$18-V$19+1)*$B$2*$K$21),IF(W$18&gt;=V$19,$K$21*$B$2))),0)</f>
        <v>0</v>
      </c>
      <c r="X31" s="300">
        <f>IF('Hoja De Calculo'!Y13&gt;='Hoja De Calculo'!X13,IF(X$18=100,($K$21*X$18*$B$2)-SUM($I31:W31),IF(X$18&gt;W$19,((X$18-W$19+1)*$B$2*$K$21),IF(X$18&gt;=W$19,$K$21*$B$2))),0)</f>
        <v>0</v>
      </c>
      <c r="Y31" s="300">
        <f>IF('Hoja De Calculo'!Z13&gt;='Hoja De Calculo'!Y13,IF(Y$18=100,($K$21*Y$18*$B$2)-SUM($I31:X31),IF(Y$18&gt;X$19,((Y$18-X$19+1)*$B$2*$K$21),IF(Y$18&gt;=X$19,$K$21*$B$2))),0)</f>
        <v>0</v>
      </c>
      <c r="Z31" s="300">
        <f>IF('Hoja De Calculo'!AA13&gt;='Hoja De Calculo'!Z13,IF(Z$18=100,($K$21*Z$18*$B$2)-SUM($I31:Y31),IF(Z$18&gt;Y$19,((Z$18-Y$19+1)*$B$2*$K$21),IF(Z$18&gt;=Y$19,$K$21*$B$2))),0)</f>
        <v>0</v>
      </c>
      <c r="AA31" s="300">
        <f>IF('Hoja De Calculo'!AB13&gt;='Hoja De Calculo'!AA13,IF(AA$18=100,($K$21*AA$18*$B$2)-SUM($I31:Z31),IF(AA$18&gt;Z$19,((AA$18-Z$19+1)*$B$2*$K$21),IF(AA$18&gt;=Z$19,$K$21*$B$2))),0)</f>
        <v>0</v>
      </c>
      <c r="AB31" s="300">
        <f>IF('Hoja De Calculo'!AC13&gt;='Hoja De Calculo'!AB13,IF(AB$18=100,($K$21*AB$18*$B$2)-SUM($I31:AA31),IF(AB$18&gt;AA$19,((AB$18-AA$19+1)*$B$2*$K$21),IF(AB$18&gt;=AA$19,$K$21*$B$2))),0)</f>
        <v>0</v>
      </c>
      <c r="AC31" s="300">
        <f>IF('Hoja De Calculo'!AD13&gt;='Hoja De Calculo'!AC13,IF(AC$18=100,($K$21*AC$18*$B$2)-SUM($I31:AB31),IF(AC$18&gt;AB$19,((AC$18-AB$19+1)*$B$2*$K$21),IF(AC$18&gt;=AB$19,$K$21*$B$2))),0)</f>
        <v>0</v>
      </c>
      <c r="AD31" s="300">
        <f>IF('Hoja De Calculo'!AE13&gt;='Hoja De Calculo'!AD13,IF(AD$18=100,($K$21*AD$18*$B$2)-SUM($I31:AC31),IF(AD$18&gt;AC$19,((AD$18-AC$19+1)*$B$2*$K$21),IF(AD$18&gt;=AC$19,$K$21*$B$2))),0)</f>
        <v>0</v>
      </c>
      <c r="AE31" s="300">
        <f>IF('Hoja De Calculo'!AF13&gt;='Hoja De Calculo'!AE13,IF(AE$18=100,($K$21*AE$18*$B$2)-SUM($I31:AD31),IF(AE$18&gt;AD$19,((AE$18-AD$19+1)*$B$2*$K$21),IF(AE$18&gt;=AD$19,$K$21*$B$2))),0)</f>
        <v>0</v>
      </c>
      <c r="AF31" s="300">
        <f>IF('Hoja De Calculo'!AG13&gt;='Hoja De Calculo'!AF13,IF(AF$18=100,($K$21*AF$18*$B$2)-SUM($I31:AE31),IF(AF$18&gt;AE$19,((AF$18-AE$19+1)*$B$2*$K$21),IF(AF$18&gt;=AE$19,$K$21*$B$2))),0)</f>
        <v>0</v>
      </c>
      <c r="AG31" s="300">
        <f>IF('Hoja De Calculo'!AH13&gt;='Hoja De Calculo'!AG13,IF(AG$18=100,($K$21*AG$18*$B$2)-SUM($I31:AF31),IF(AG$18&gt;AF$19,((AG$18-AF$19+1)*$B$2*$K$21),IF(AG$18&gt;=AF$19,$K$21*$B$2))),0)</f>
        <v>0</v>
      </c>
      <c r="AH31" s="300">
        <f>IF('Hoja De Calculo'!AI13&gt;='Hoja De Calculo'!AH13,IF(AH$18=100,($K$21*AH$18*$B$2)-SUM($I31:AG31),IF(AH$18&gt;AG$19,((AH$18-AG$19+1)*$B$2*$K$21),IF(AH$18&gt;=AG$19,$K$21*$B$2))),0)</f>
        <v>0</v>
      </c>
      <c r="AI31" s="300">
        <f>IF('Hoja De Calculo'!AJ13&gt;='Hoja De Calculo'!AI13,IF(AI$18=100,($K$21*AI$18*$B$2)-SUM($I31:AH31),IF(AI$18&gt;AH$19,((AI$18-AH$19+1)*$B$2*$K$21),IF(AI$18&gt;=AH$19,$K$21*$B$2))),0)</f>
        <v>0</v>
      </c>
      <c r="AJ31" s="300">
        <f>IF('Hoja De Calculo'!AK13&gt;='Hoja De Calculo'!AJ13,IF(AJ$18=100,($K$21*AJ$18*$B$2)-SUM($I31:AI31),IF(AJ$18&gt;AI$19,((AJ$18-AI$19+1)*$B$2*$K$21),IF(AJ$18&gt;=AI$19,$K$21*$B$2))),0)</f>
        <v>0</v>
      </c>
      <c r="AK31" s="300">
        <f>IF('Hoja De Calculo'!AL13&gt;='Hoja De Calculo'!AK13,IF(AK$18=100,($K$21*AK$18*$B$2)-SUM($I31:AJ31),IF(AK$18&gt;AJ$19,((AK$18-AJ$19+1)*$B$2*$K$21),IF(AK$18&gt;=AJ$19,$K$21*$B$2))),0)</f>
        <v>0</v>
      </c>
      <c r="AL31" s="300">
        <f>IF('Hoja De Calculo'!AM13&gt;='Hoja De Calculo'!AL13,IF(AL$18=100,($K$21*AL$18*$B$2)-SUM($I31:AK31),IF(AL$18&gt;AK$19,((AL$18-AK$19+1)*$B$2*$K$21),IF(AL$18&gt;=AK$19,$K$21*$B$2))),0)</f>
        <v>0</v>
      </c>
      <c r="AM31" s="300">
        <f>IF('Hoja De Calculo'!AN13&gt;='Hoja De Calculo'!AM13,IF(AM$18=100,($K$21*AM$18*$B$2)-SUM($I31:AL31),IF(AM$18&gt;AL$19,((AM$18-AL$19+1)*$B$2*$K$21),IF(AM$18&gt;=AL$19,$K$21*$B$2))),0)</f>
        <v>0</v>
      </c>
      <c r="AN31" s="300">
        <f>IF('Hoja De Calculo'!AO13&gt;='Hoja De Calculo'!AN13,IF(AN$18=100,($K$21*AN$18*$B$2)-SUM($I31:AM31),IF(AN$18&gt;AM$19,((AN$18-AM$19+1)*$B$2*$K$21),IF(AN$18&gt;=AM$19,$K$21*$B$2))),0)</f>
        <v>0</v>
      </c>
      <c r="AO31" s="300">
        <f>IF('Hoja De Calculo'!AP13&gt;='Hoja De Calculo'!AO13,IF(AO$18=100,($K$21*AO$18*$B$2)-SUM($I31:AN31),IF(AO$18&gt;AN$19,((AO$18-AN$19+1)*$B$2*$K$21),IF(AO$18&gt;=AN$19,$K$21*$B$2))),0)</f>
        <v>0</v>
      </c>
      <c r="AP31" s="300">
        <f>IF('Hoja De Calculo'!AQ13&gt;='Hoja De Calculo'!AP13,IF(AP$18=100,($K$21*AP$18*$B$2)-SUM($I31:AO31),IF(AP$18&gt;AO$19,((AP$18-AO$19+1)*$B$2*$K$21),IF(AP$18&gt;=AO$19,$K$21*$B$2))),0)</f>
        <v>0</v>
      </c>
      <c r="AQ31" s="300">
        <f>IF('Hoja De Calculo'!AR13&gt;='Hoja De Calculo'!AQ13,IF(AQ$18=100,($K$21*AQ$18*$B$2)-SUM($I31:AP31),IF(AQ$18&gt;AP$19,((AQ$18-AP$19+1)*$B$2*$K$21),IF(AQ$18&gt;=AP$19,$K$21*$B$2))),0)</f>
        <v>0</v>
      </c>
      <c r="AR31" s="300">
        <f>IF('Hoja De Calculo'!AS13&gt;='Hoja De Calculo'!AR13,IF(AR$18=100,($K$21*AR$18*$B$2)-SUM($I31:AQ31),IF(AR$18&gt;AQ$19,((AR$18-AQ$19+1)*$B$2*$K$21),IF(AR$18&gt;=AQ$19,$K$21*$B$2))),0)</f>
        <v>0</v>
      </c>
      <c r="AS31" s="300">
        <f>IF('Hoja De Calculo'!AT13&gt;='Hoja De Calculo'!AS13,IF(AS$18=100,($K$21*AS$18*$B$2)-SUM($I31:AR31),IF(AS$18&gt;AR$19,((AS$18-AR$19+1)*$B$2*$K$21),IF(AS$18&gt;=AR$19,$K$21*$B$2))),0)</f>
        <v>0</v>
      </c>
      <c r="AT31" s="300">
        <f>IF('Hoja De Calculo'!AU13&gt;='Hoja De Calculo'!AT13,IF(AT$18=100,($K$21*AT$18*$B$2)-SUM($I31:AS31),IF(AT$18&gt;AS$19,((AT$18-AS$19+1)*$B$2*$K$21),IF(AT$18&gt;=AS$19,$K$21*$B$2))),0)</f>
        <v>0</v>
      </c>
      <c r="AU31" s="300">
        <f>IF('Hoja De Calculo'!AV13&gt;='Hoja De Calculo'!AU13,IF(AU$18=100,($K$21*AU$18*$B$2)-SUM($I31:AT31),IF(AU$18&gt;AT$19,((AU$18-AT$19+1)*$B$2*$K$21),IF(AU$18&gt;=AT$19,$K$21*$B$2))),0)</f>
        <v>0</v>
      </c>
      <c r="AV31" s="300">
        <f>IF('Hoja De Calculo'!AW13&gt;='Hoja De Calculo'!AV13,IF(AV$18=100,($K$21*AV$18*$B$2)-SUM($I31:AU31),IF(AV$18&gt;AU$19,((AV$18-AU$19+1)*$B$2*$K$21),IF(AV$18&gt;=AU$19,$K$21*$B$2))),0)</f>
        <v>0</v>
      </c>
      <c r="AW31" s="300">
        <f>IF('Hoja De Calculo'!AX13&gt;='Hoja De Calculo'!AW13,IF(AW$18=100,($K$21*AW$18*$B$2)-SUM($I31:AV31),IF(AW$18&gt;AV$19,((AW$18-AV$19+1)*$B$2*$K$21),IF(AW$18&gt;=AV$19,$K$21*$B$2))),0)</f>
        <v>0</v>
      </c>
      <c r="AX31" s="300">
        <f>IF('Hoja De Calculo'!AY13&gt;='Hoja De Calculo'!AX13,IF(AX$18=100,($K$21*AX$18*$B$2)-SUM($I31:AW31),IF(AX$18&gt;AW$19,((AX$18-AW$19+1)*$B$2*$K$21),IF(AX$18&gt;=AW$19,$K$21*$B$2))),0)</f>
        <v>0</v>
      </c>
      <c r="AY31" s="300">
        <f>IF('Hoja De Calculo'!AZ13&gt;='Hoja De Calculo'!AY13,IF(AY$18=100,($K$21*AY$18*$B$2)-SUM($I31:AX31),IF(AY$18&gt;AX$19,((AY$18-AX$19+1)*$B$2*$K$21),IF(AY$18&gt;=AX$19,$K$21*$B$2))),0)</f>
        <v>0</v>
      </c>
      <c r="AZ31" s="300">
        <f>IF('Hoja De Calculo'!BA13&gt;='Hoja De Calculo'!AZ13,IF(AZ$18=100,($K$21*AZ$18*$B$2)-SUM($I31:AY31),IF(AZ$18&gt;AY$19,((AZ$18-AY$19+1)*$B$2*$K$21),IF(AZ$18&gt;=AY$19,$K$21*$B$2))),0)</f>
        <v>0</v>
      </c>
      <c r="BA31" s="300">
        <f>IF('Hoja De Calculo'!BB13&gt;='Hoja De Calculo'!BA13,IF(BA$18=100,($K$21*BA$18*$B$2)-SUM($I31:AZ31),IF(BA$18&gt;AZ$19,((BA$18-AZ$19+1)*$B$2*$K$21),IF(BA$18&gt;=AZ$19,$K$21*$B$2))),0)</f>
        <v>0</v>
      </c>
      <c r="BB31" s="300">
        <f>IF('Hoja De Calculo'!BC13&gt;='Hoja De Calculo'!BB13,IF(BB$18=100,($K$21*BB$18*$B$2)-SUM($I31:BA31),IF(BB$18&gt;BA$19,((BB$18-BA$19+1)*$B$2*$K$21),IF(BB$18&gt;=BA$19,$K$21*$B$2))),0)</f>
        <v>0</v>
      </c>
      <c r="BC31" s="300">
        <f>IF('Hoja De Calculo'!BD13&gt;='Hoja De Calculo'!BC13,IF(BC$18=100,($K$21*BC$18*$B$2)-SUM($I31:BB31),IF(BC$18&gt;BB$19,((BC$18-BB$19+1)*$B$2*$K$21),IF(BC$18&gt;=BB$19,$K$21*$B$2))),0)</f>
        <v>0</v>
      </c>
      <c r="BD31" s="300">
        <f>IF('Hoja De Calculo'!BE13&gt;='Hoja De Calculo'!BD13,IF(BD$18=100,($K$21*BD$18*$B$2)-SUM($I31:BC31),IF(BD$18&gt;BC$19,((BD$18-BC$19+1)*$B$2*$K$21),IF(BD$18&gt;=BC$19,$K$21*$B$2))),0)</f>
        <v>0</v>
      </c>
      <c r="BE31" s="300">
        <f>IF('Hoja De Calculo'!BF13&gt;='Hoja De Calculo'!BE13,IF(BE$18=100,($K$21*BE$18*$B$2)-SUM($I31:BD31),IF(BE$18&gt;BD$19,((BE$18-BD$19+1)*$B$2*$K$21),IF(BE$18&gt;=BD$19,$K$21*$B$2))),0)</f>
        <v>0</v>
      </c>
      <c r="BF31" s="300">
        <f>IF('Hoja De Calculo'!BG13&gt;='Hoja De Calculo'!BF13,IF(BF$18=100,($K$21*BF$18*$B$2)-SUM($I31:BE31),IF(BF$18&gt;BE$19,((BF$18-BE$19+1)*$B$2*$K$21),IF(BF$18&gt;=BE$19,$K$21*$B$2))),0)</f>
        <v>0</v>
      </c>
      <c r="BG31" s="300">
        <f>IF('Hoja De Calculo'!BH13&gt;='Hoja De Calculo'!BG13,IF(BG$18=100,($K$21*BG$18*$B$2)-SUM($I31:BF31),IF(BG$18&gt;BF$19,((BG$18-BF$19+1)*$B$2*$K$21),IF(BG$18&gt;=BF$19,$K$21*$B$2))),0)</f>
        <v>0</v>
      </c>
      <c r="BH31" s="300">
        <f>IF('Hoja De Calculo'!BI13&gt;='Hoja De Calculo'!BH13,IF(BH$18=100,($K$21*BH$18*$B$2)-SUM($I31:BG31),IF(BH$18&gt;BG$19,((BH$18-BG$19+1)*$B$2*$K$21),IF(BH$18&gt;=BG$19,$K$21*$B$2))),0)</f>
        <v>0</v>
      </c>
      <c r="BI31" s="300">
        <f>IF('Hoja De Calculo'!BJ13&gt;='Hoja De Calculo'!BI13,IF(BI$18=100,($K$21*BI$18*$B$2)-SUM($I31:BH31),IF(BI$18&gt;BH$19,((BI$18-BH$19+1)*$B$2*$K$21),IF(BI$18&gt;=BH$19,$K$21*$B$2))),0)</f>
        <v>0</v>
      </c>
      <c r="BJ31" s="300">
        <f>IF('Hoja De Calculo'!BK13&gt;='Hoja De Calculo'!BJ13,IF(BJ$18=100,($K$21*BJ$18*$B$2)-SUM($I31:BI31),IF(BJ$18&gt;BI$19,((BJ$18-BI$19+1)*$B$2*$K$21),IF(BJ$18&gt;=BI$19,$K$21*$B$2))),0)</f>
        <v>0</v>
      </c>
      <c r="BK31" s="300">
        <f>IF('Hoja De Calculo'!BL13&gt;='Hoja De Calculo'!BK13,IF(BK$18=100,($K$21*BK$18*$B$2)-SUM($I31:BJ31),IF(BK$18&gt;BJ$19,((BK$18-BJ$19+1)*$B$2*$K$21),IF(BK$18&gt;=BJ$19,$K$21*$B$2))),0)</f>
        <v>0</v>
      </c>
      <c r="BL31" s="300">
        <f>IF('Hoja De Calculo'!BM13&gt;='Hoja De Calculo'!BL13,IF(BL$18=100,($K$21*BL$18*$B$2)-SUM($I31:BK31),IF(BL$18&gt;BK$19,((BL$18-BK$19+1)*$B$2*$K$21),IF(BL$18&gt;=BK$19,$K$21*$B$2))),0)</f>
        <v>0</v>
      </c>
      <c r="BM31" s="300">
        <f>IF('Hoja De Calculo'!BN13&gt;='Hoja De Calculo'!BM13,IF(BM$18=100,($K$21*BM$18*$B$2)-SUM($I31:BL31),IF(BM$18&gt;BL$19,((BM$18-BL$19+1)*$B$2*$K$21),IF(BM$18&gt;=BL$19,$K$21*$B$2))),0)</f>
        <v>0</v>
      </c>
      <c r="BN31" s="300">
        <f>IF('Hoja De Calculo'!BO13&gt;='Hoja De Calculo'!BN13,IF(BN$18=100,($K$21*BN$18*$B$2)-SUM($I31:BM31),IF(BN$18&gt;BM$19,((BN$18-BM$19+1)*$B$2*$K$21),IF(BN$18&gt;=BM$19,$K$21*$B$2))),0)</f>
        <v>0</v>
      </c>
      <c r="BO31" s="300">
        <f>IF('Hoja De Calculo'!BP13&gt;='Hoja De Calculo'!BO13,IF(BO$18=100,($K$21*BO$18*$B$2)-SUM($I31:BN31),IF(BO$18&gt;BN$19,((BO$18-BN$19+1)*$B$2*$K$21),IF(BO$18&gt;=BN$19,$K$21*$B$2))),0)</f>
        <v>0</v>
      </c>
      <c r="BP31" s="300">
        <f>IF('Hoja De Calculo'!BQ13&gt;='Hoja De Calculo'!BP13,IF(BP$18=100,($K$21*BP$18*$B$2)-SUM($I31:BO31),IF(BP$18&gt;BO$19,((BP$18-BO$19+1)*$B$2*$K$21),IF(BP$18&gt;=BO$19,$K$21*$B$2))),0)</f>
        <v>0</v>
      </c>
      <c r="BQ31" s="300">
        <f>IF('Hoja De Calculo'!BR13&gt;='Hoja De Calculo'!BQ13,IF(BQ$18=100,($K$21*BQ$18*$B$2)-SUM($I31:BP31),IF(BQ$18&gt;BP$19,((BQ$18-BP$19+1)*$B$2*$K$21),IF(BQ$18&gt;=BP$19,$K$21*$B$2))),0)</f>
        <v>0</v>
      </c>
      <c r="BR31" s="300">
        <f>IF('Hoja De Calculo'!BS13&gt;='Hoja De Calculo'!BR13,IF(BR$18=100,($K$21*BR$18*$B$2)-SUM($I31:BQ31),IF(BR$18&gt;BQ$19,((BR$18-BQ$19+1)*$B$2*$K$21),IF(BR$18&gt;=BQ$19,$K$21*$B$2))),0)</f>
        <v>0</v>
      </c>
      <c r="BS31" s="300">
        <f>IF('Hoja De Calculo'!BT13&gt;='Hoja De Calculo'!BS13,IF(BS$18=100,($K$21*BS$18*$B$2)-SUM($I31:BR31),IF(BS$18&gt;BR$19,((BS$18-BR$19+1)*$B$2*$K$21),IF(BS$18&gt;=BR$19,$K$21*$B$2))),0)</f>
        <v>0</v>
      </c>
      <c r="BT31" s="300">
        <f>IF('Hoja De Calculo'!BU13&gt;='Hoja De Calculo'!BT13,IF(BT$18=100,($K$21*BT$18*$B$2)-SUM($I31:BS31),IF(BT$18&gt;BS$19,((BT$18-BS$19+1)*$B$2*$K$21),IF(BT$18&gt;=BS$19,$K$21*$B$2))),0)</f>
        <v>0</v>
      </c>
      <c r="BU31" s="300">
        <f>IF('Hoja De Calculo'!BV13&gt;='Hoja De Calculo'!BU13,IF(BU$18=100,($K$21*BU$18*$B$2)-SUM($I31:BT31),IF(BU$18&gt;BT$19,((BU$18-BT$19+1)*$B$2*$K$21),IF(BU$18&gt;=BT$19,$K$21*$B$2))),0)</f>
        <v>0</v>
      </c>
      <c r="BV31" s="300">
        <f>IF('Hoja De Calculo'!BW13&gt;='Hoja De Calculo'!BV13,IF(BV$18=100,($K$21*BV$18*$B$2)-SUM($I31:BU31),IF(BV$18&gt;BU$19,((BV$18-BU$19+1)*$B$2*$K$21),IF(BV$18&gt;=BU$19,$K$21*$B$2))),0)</f>
        <v>0</v>
      </c>
      <c r="BW31" s="300">
        <f>IF('Hoja De Calculo'!BX13&gt;='Hoja De Calculo'!BW13,IF(BW$18=100,($K$21*BW$18*$B$2)-SUM($I31:BV31),IF(BW$18&gt;BV$19,((BW$18-BV$19+1)*$B$2*$K$21),IF(BW$18&gt;=BV$19,$K$21*$B$2))),0)</f>
        <v>0</v>
      </c>
      <c r="BX31" s="300">
        <f>IF('Hoja De Calculo'!BY13&gt;='Hoja De Calculo'!BX13,IF(BX$18=100,($K$21*BX$18*$B$2)-SUM($I31:BW31),IF(BX$18&gt;BW$19,((BX$18-BW$19+1)*$B$2*$K$21),IF(BX$18&gt;=BW$19,$K$21*$B$2))),0)</f>
        <v>0</v>
      </c>
      <c r="BY31" s="300">
        <f>IF('Hoja De Calculo'!BZ13&gt;='Hoja De Calculo'!BY13,IF(BY$18=100,($K$21*BY$18*$B$2)-SUM($I31:BX31),IF(BY$18&gt;BX$19,((BY$18-BX$19+1)*$B$2*$K$21),IF(BY$18&gt;=BX$19,$K$21*$B$2))),0)</f>
        <v>0</v>
      </c>
      <c r="BZ31" s="300">
        <f>IF('Hoja De Calculo'!CA13&gt;='Hoja De Calculo'!BZ13,IF(BZ$18=100,($K$21*BZ$18*$B$2)-SUM($I31:BY31),IF(BZ$18&gt;BY$19,((BZ$18-BY$19+1)*$B$2*$K$21),IF(BZ$18&gt;=BY$19,$K$21*$B$2))),0)</f>
        <v>0</v>
      </c>
      <c r="CA31" s="300">
        <f>IF('Hoja De Calculo'!CB13&gt;='Hoja De Calculo'!CA13,IF(CA$18=100,($K$21*CA$18*$B$2)-SUM($I31:BZ31),IF(CA$18&gt;BZ$19,((CA$18-BZ$19+1)*$B$2*$K$21),IF(CA$18&gt;=BZ$19,$K$21*$B$2))),0)</f>
        <v>0</v>
      </c>
      <c r="CB31" s="300">
        <f>IF('Hoja De Calculo'!CC13&gt;='Hoja De Calculo'!CB13,IF(CB$18=100,($K$21*CB$18*$B$2)-SUM($I31:CA31),IF(CB$18&gt;CA$19,((CB$18-CA$19+1)*$B$2*$K$21),IF(CB$18&gt;=CA$19,$K$21*$B$2))),0)</f>
        <v>0</v>
      </c>
      <c r="CC31" s="300">
        <f>IF('Hoja De Calculo'!CD13&gt;='Hoja De Calculo'!CC13,IF(CC$18=100,($K$21*CC$18*$B$2)-SUM($I31:CB31),IF(CC$18&gt;CB$19,((CC$18-CB$19+1)*$B$2*$K$21),IF(CC$18&gt;=CB$19,$K$21*$B$2))),0)</f>
        <v>0</v>
      </c>
      <c r="CD31" s="300">
        <f>IF('Hoja De Calculo'!CE13&gt;='Hoja De Calculo'!CD13,IF(CD$18=100,($K$21*CD$18*$B$2)-SUM($I31:CC31),IF(CD$18&gt;CC$19,((CD$18-CC$19+1)*$B$2*$K$21),IF(CD$18&gt;=CC$19,$K$21*$B$2))),0)</f>
        <v>0</v>
      </c>
      <c r="CE31" s="300">
        <f>IF('Hoja De Calculo'!CF13&gt;='Hoja De Calculo'!CE13,IF(CE$18=100,($K$21*CE$18*$B$2)-SUM($I31:CD31),IF(CE$18&gt;CD$19,((CE$18-CD$19+1)*$B$2*$K$21),IF(CE$18&gt;=CD$19,$K$21*$B$2))),0)</f>
        <v>0</v>
      </c>
      <c r="CF31" s="300">
        <f>IF('Hoja De Calculo'!CG13&gt;='Hoja De Calculo'!CF13,IF(CF$18=100,($K$21*CF$18*$B$2)-SUM($I31:CE31),IF(CF$18&gt;CE$19,((CF$18-CE$19+1)*$B$2*$K$21),IF(CF$18&gt;=CE$19,$K$21*$B$2))),0)</f>
        <v>0</v>
      </c>
      <c r="CG31" s="300">
        <f>IF('Hoja De Calculo'!CH13&gt;='Hoja De Calculo'!CG13,IF(CG$18=100,($K$21*CG$18*$B$2)-SUM($I31:CF31),IF(CG$18&gt;CF$19,((CG$18-CF$19+1)*$B$2*$K$21),IF(CG$18&gt;=CF$19,$K$21*$B$2))),0)</f>
        <v>0</v>
      </c>
      <c r="CH31" s="300">
        <f>IF('Hoja De Calculo'!CI13&gt;='Hoja De Calculo'!CH13,IF(CH$18=100,($K$21*CH$18*$B$2)-SUM($I31:CG31),IF(CH$18&gt;CG$19,((CH$18-CG$19+1)*$B$2*$K$21),IF(CH$18&gt;=CG$19,$K$21*$B$2))),0)</f>
        <v>0</v>
      </c>
      <c r="CI31" s="300">
        <f>IF('Hoja De Calculo'!CJ13&gt;='Hoja De Calculo'!CI13,IF(CI$18=100,($K$21*CI$18*$B$2)-SUM($I31:CH31),IF(CI$18&gt;CH$19,((CI$18-CH$19+1)*$B$2*$K$21),IF(CI$18&gt;=CH$19,$K$21*$B$2))),0)</f>
        <v>0</v>
      </c>
      <c r="CJ31" s="300">
        <f>IF('Hoja De Calculo'!CK13&gt;='Hoja De Calculo'!CJ13,IF(CJ$18=100,($K$21*CJ$18*$B$2)-SUM($I31:CI31),IF(CJ$18&gt;CI$19,((CJ$18-CI$19+1)*$B$2*$K$21),IF(CJ$18&gt;=CI$19,$K$21*$B$2))),0)</f>
        <v>0</v>
      </c>
      <c r="CK31" s="300">
        <f>IF('Hoja De Calculo'!CL13&gt;='Hoja De Calculo'!CK13,IF(CK$18=100,($K$21*CK$18*$B$2)-SUM($I31:CJ31),IF(CK$18&gt;CJ$19,((CK$18-CJ$19+1)*$B$2*$K$21),IF(CK$18&gt;=CJ$19,$K$21*$B$2))),0)</f>
        <v>0</v>
      </c>
      <c r="CL31" s="300">
        <f>IF('Hoja De Calculo'!CM13&gt;='Hoja De Calculo'!CL13,IF(CL$18=100,($K$21*CL$18*$B$2)-SUM($I31:CK31),IF(CL$18&gt;CK$19,((CL$18-CK$19+1)*$B$2*$K$21),IF(CL$18&gt;=CK$19,$K$21*$B$2))),0)</f>
        <v>0</v>
      </c>
      <c r="CM31" s="300">
        <f>IF('Hoja De Calculo'!CN13&gt;='Hoja De Calculo'!CM13,IF(CM$18=100,($K$21*CM$18*$B$2)-SUM($I31:CL31),IF(CM$18&gt;CL$19,((CM$18-CL$19+1)*$B$2*$K$21),IF(CM$18&gt;=CL$19,$K$21*$B$2))),0)</f>
        <v>0</v>
      </c>
      <c r="CN31" s="300">
        <f>IF('Hoja De Calculo'!CO13&gt;='Hoja De Calculo'!CN13,IF(CN$18=100,($K$21*CN$18*$B$2)-SUM($I31:CM31),IF(CN$18&gt;CM$19,((CN$18-CM$19+1)*$B$2*$K$21),IF(CN$18&gt;=CM$19,$K$21*$B$2))),0)</f>
        <v>0</v>
      </c>
      <c r="CO31" s="300">
        <f>IF('Hoja De Calculo'!CP13&gt;='Hoja De Calculo'!CO13,IF(CO$18=100,($K$21*CO$18*$B$2)-SUM($I31:CN31),IF(CO$18&gt;CN$19,((CO$18-CN$19+1)*$B$2*$K$21),IF(CO$18&gt;=CN$19,$K$21*$B$2))),0)</f>
        <v>0</v>
      </c>
      <c r="CP31" s="300">
        <f>IF('Hoja De Calculo'!CQ13&gt;='Hoja De Calculo'!CP13,IF(CP$18=100,($K$21*CP$18*$B$2)-SUM($I31:CO31),IF(CP$18&gt;CO$19,((CP$18-CO$19+1)*$B$2*$K$21),IF(CP$18&gt;=CO$19,$K$21*$B$2))),0)</f>
        <v>0</v>
      </c>
      <c r="CQ31" s="300">
        <f>IF('Hoja De Calculo'!CR13&gt;='Hoja De Calculo'!CQ13,IF(CQ$18=100,($K$21*CQ$18*$B$2)-SUM($I31:CP31),IF(CQ$18&gt;CP$19,((CQ$18-CP$19+1)*$B$2*$K$21),IF(CQ$18&gt;=CP$19,$K$21*$B$2))),0)</f>
        <v>0</v>
      </c>
      <c r="CR31" s="300">
        <f>IF('Hoja De Calculo'!CS13&gt;='Hoja De Calculo'!CR13,IF(CR$18=100,($K$21*CR$18*$B$2)-SUM($I31:CQ31),IF(CR$18&gt;CQ$19,((CR$18-CQ$19+1)*$B$2*$K$21),IF(CR$18&gt;=CQ$19,$K$21*$B$2))),0)</f>
        <v>0</v>
      </c>
      <c r="CS31" s="300">
        <f>IF('Hoja De Calculo'!CT13&gt;='Hoja De Calculo'!CS13,IF(CS$18=100,($K$21*CS$18*$B$2)-SUM($I31:CR31),IF(CS$18&gt;CR$19,((CS$18-CR$19+1)*$B$2*$K$21),IF(CS$18&gt;=CR$19,$K$21*$B$2))),0)</f>
        <v>0</v>
      </c>
      <c r="CT31" s="300">
        <f>IF('Hoja De Calculo'!CU13&gt;='Hoja De Calculo'!CT13,IF(CT$18=100,($K$21*CT$18*$B$2)-SUM($I31:CS31),IF(CT$18&gt;CS$19,((CT$18-CS$19+1)*$B$2*$K$21),IF(CT$18&gt;=CS$19,$K$21*$B$2))),0)</f>
        <v>0</v>
      </c>
      <c r="CU31" s="300">
        <f>IF('Hoja De Calculo'!CV13&gt;='Hoja De Calculo'!CU13,IF(CU$18=100,($K$21*CU$18*$B$2)-SUM($I31:CT31),IF(CU$18&gt;CT$19,((CU$18-CT$19+1)*$B$2*$K$21),IF(CU$18&gt;=CT$19,$K$21*$B$2))),0)</f>
        <v>0</v>
      </c>
      <c r="CV31" s="300">
        <f>IF('Hoja De Calculo'!CW13&gt;='Hoja De Calculo'!CV13,IF(CV$18=100,($K$21*CV$18*$B$2)-SUM($I31:CU31),IF(CV$18&gt;CU$19,((CV$18-CU$19+1)*$B$2*$K$21),IF(CV$18&gt;=CU$19,$K$21*$B$2))),0)</f>
        <v>0</v>
      </c>
      <c r="CW31" s="300">
        <f>IF('Hoja De Calculo'!CX13&gt;='Hoja De Calculo'!CW13,IF(CW$18=100,($K$21*CW$18*$B$2)-SUM($I31:CV31),IF(CW$18&gt;CV$19,((CW$18-CV$19+1)*$B$2*$K$21),IF(CW$18&gt;=CV$19,$K$21*$B$2))),0)</f>
        <v>0</v>
      </c>
    </row>
    <row r="32" spans="1:101" x14ac:dyDescent="0.35">
      <c r="A32" t="s">
        <v>165</v>
      </c>
      <c r="C32" s="265"/>
      <c r="D32" s="265"/>
      <c r="E32" s="265"/>
      <c r="F32" s="265"/>
      <c r="G32" s="265"/>
      <c r="H32" s="273"/>
      <c r="I32" s="280"/>
      <c r="J32" s="280"/>
      <c r="K32" s="280"/>
      <c r="L32" s="287">
        <f>(L$21*$B$2*(L$19+(IF(L$19=100,0,1))))</f>
        <v>0</v>
      </c>
      <c r="M32" s="300">
        <f>IF('Hoja De Calculo'!N13&gt;='Hoja De Calculo'!M13,IF(M$18=100,($L$21*M$18*$B$2)-SUM($I32:L32),IF(M$18&gt;L$19,((M$18-L$19+1)*$B$2*$L$21),IF(M$18&gt;=L$19,$L$21*$B$2))),0)</f>
        <v>0</v>
      </c>
      <c r="N32" s="300">
        <f>IF('Hoja De Calculo'!O13&gt;='Hoja De Calculo'!N13,IF(N$18=100,($L$21*N$18*$B$2)-SUM($I32:M32),IF(N$18&gt;M$19,((N$18-M$19+1)*$B$2*$L$21),IF(N$18&gt;=M$19,$L$21*$B$2))),0)</f>
        <v>0</v>
      </c>
      <c r="O32" s="300">
        <f>IF('Hoja De Calculo'!P13&gt;='Hoja De Calculo'!O13,IF(O$18=100,($L$21*O$18*$B$2)-SUM($I32:N32),IF(O$18&gt;N$19,((O$18-N$19+1)*$B$2*$L$21),IF(O$18&gt;=N$19,$L$21*$B$2))),0)</f>
        <v>0</v>
      </c>
      <c r="P32" s="300">
        <f>IF('Hoja De Calculo'!Q13&gt;='Hoja De Calculo'!P13,IF(P$18=100,($L$21*P$18*$B$2)-SUM($I32:O32),IF(P$18&gt;O$19,((P$18-O$19+1)*$B$2*$L$21),IF(P$18&gt;=O$19,$L$21*$B$2))),0)</f>
        <v>0</v>
      </c>
      <c r="Q32" s="300">
        <f>IF('Hoja De Calculo'!R13&gt;='Hoja De Calculo'!Q13,IF(Q$18=100,($L$21*Q$18*$B$2)-SUM($I32:P32),IF(Q$18&gt;P$19,((Q$18-P$19+1)*$B$2*$L$21),IF(Q$18&gt;=P$19,$L$21*$B$2))),0)</f>
        <v>0</v>
      </c>
      <c r="R32" s="300">
        <f>IF('Hoja De Calculo'!S13&gt;='Hoja De Calculo'!R13,IF(R$18=100,($L$21*R$18*$B$2)-SUM($I32:Q32),IF(R$18&gt;Q$19,((R$18-Q$19+1)*$B$2*$L$21),IF(R$18&gt;=Q$19,$L$21*$B$2))),0)</f>
        <v>0</v>
      </c>
      <c r="S32" s="300">
        <f>IF('Hoja De Calculo'!T13&gt;='Hoja De Calculo'!S13,IF(S$18=100,($L$21*S$18*$B$2)-SUM($I32:R32),IF(S$18&gt;R$19,((S$18-R$19+1)*$B$2*$L$21),IF(S$18&gt;=R$19,$L$21*$B$2))),0)</f>
        <v>0</v>
      </c>
      <c r="T32" s="300">
        <f>IF('Hoja De Calculo'!U13&gt;='Hoja De Calculo'!T13,IF(T$18=100,($L$21*T$18*$B$2)-SUM($I32:S32),IF(T$18&gt;S$19,((T$18-S$19+1)*$B$2*$L$21),IF(T$18&gt;=S$19,$L$21*$B$2))),0)</f>
        <v>0</v>
      </c>
      <c r="U32" s="300">
        <f>IF('Hoja De Calculo'!V13&gt;='Hoja De Calculo'!U13,IF(U$18=100,($L$21*U$18*$B$2)-SUM($I32:T32),IF(U$18&gt;T$19,((U$18-T$19+1)*$B$2*$L$21),IF(U$18&gt;=T$19,$L$21*$B$2))),0)</f>
        <v>0</v>
      </c>
      <c r="V32" s="300">
        <f>IF('Hoja De Calculo'!W13&gt;='Hoja De Calculo'!V13,IF(V$18=100,($L$21*V$18*$B$2)-SUM($I32:U32),IF(V$18&gt;U$19,((V$18-U$19+1)*$B$2*$L$21),IF(V$18&gt;=U$19,$L$21*$B$2))),0)</f>
        <v>0</v>
      </c>
      <c r="W32" s="300">
        <f>IF('Hoja De Calculo'!X13&gt;='Hoja De Calculo'!W13,IF(W$18=100,($L$21*W$18*$B$2)-SUM($I32:V32),IF(W$18&gt;V$19,((W$18-V$19+1)*$B$2*$L$21),IF(W$18&gt;=V$19,$L$21*$B$2))),0)</f>
        <v>0</v>
      </c>
      <c r="X32" s="300">
        <f>IF('Hoja De Calculo'!Y13&gt;='Hoja De Calculo'!X13,IF(X$18=100,($L$21*X$18*$B$2)-SUM($I32:W32),IF(X$18&gt;W$19,((X$18-W$19+1)*$B$2*$L$21),IF(X$18&gt;=W$19,$L$21*$B$2))),0)</f>
        <v>0</v>
      </c>
      <c r="Y32" s="300">
        <f>IF('Hoja De Calculo'!Z13&gt;='Hoja De Calculo'!Y13,IF(Y$18=100,($L$21*Y$18*$B$2)-SUM($I32:X32),IF(Y$18&gt;X$19,((Y$18-X$19+1)*$B$2*$L$21),IF(Y$18&gt;=X$19,$L$21*$B$2))),0)</f>
        <v>0</v>
      </c>
      <c r="Z32" s="300">
        <f>IF('Hoja De Calculo'!AA13&gt;='Hoja De Calculo'!Z13,IF(Z$18=100,($L$21*Z$18*$B$2)-SUM($I32:Y32),IF(Z$18&gt;Y$19,((Z$18-Y$19+1)*$B$2*$L$21),IF(Z$18&gt;=Y$19,$L$21*$B$2))),0)</f>
        <v>0</v>
      </c>
      <c r="AA32" s="300">
        <f>IF('Hoja De Calculo'!AB13&gt;='Hoja De Calculo'!AA13,IF(AA$18=100,($L$21*AA$18*$B$2)-SUM($I32:Z32),IF(AA$18&gt;Z$19,((AA$18-Z$19+1)*$B$2*$L$21),IF(AA$18&gt;=Z$19,$L$21*$B$2))),0)</f>
        <v>0</v>
      </c>
      <c r="AB32" s="300">
        <f>IF('Hoja De Calculo'!AC13&gt;='Hoja De Calculo'!AB13,IF(AB$18=100,($L$21*AB$18*$B$2)-SUM($I32:AA32),IF(AB$18&gt;AA$19,((AB$18-AA$19+1)*$B$2*$L$21),IF(AB$18&gt;=AA$19,$L$21*$B$2))),0)</f>
        <v>0</v>
      </c>
      <c r="AC32" s="300">
        <f>IF('Hoja De Calculo'!AD13&gt;='Hoja De Calculo'!AC13,IF(AC$18=100,($L$21*AC$18*$B$2)-SUM($I32:AB32),IF(AC$18&gt;AB$19,((AC$18-AB$19+1)*$B$2*$L$21),IF(AC$18&gt;=AB$19,$L$21*$B$2))),0)</f>
        <v>0</v>
      </c>
      <c r="AD32" s="300">
        <f>IF('Hoja De Calculo'!AE13&gt;='Hoja De Calculo'!AD13,IF(AD$18=100,($L$21*AD$18*$B$2)-SUM($I32:AC32),IF(AD$18&gt;AC$19,((AD$18-AC$19+1)*$B$2*$L$21),IF(AD$18&gt;=AC$19,$L$21*$B$2))),0)</f>
        <v>0</v>
      </c>
      <c r="AE32" s="300">
        <f>IF('Hoja De Calculo'!AF13&gt;='Hoja De Calculo'!AE13,IF(AE$18=100,($L$21*AE$18*$B$2)-SUM($I32:AD32),IF(AE$18&gt;AD$19,((AE$18-AD$19+1)*$B$2*$L$21),IF(AE$18&gt;=AD$19,$L$21*$B$2))),0)</f>
        <v>0</v>
      </c>
      <c r="AF32" s="300">
        <f>IF('Hoja De Calculo'!AG13&gt;='Hoja De Calculo'!AF13,IF(AF$18=100,($L$21*AF$18*$B$2)-SUM($I32:AE32),IF(AF$18&gt;AE$19,((AF$18-AE$19+1)*$B$2*$L$21),IF(AF$18&gt;=AE$19,$L$21*$B$2))),0)</f>
        <v>0</v>
      </c>
      <c r="AG32" s="300">
        <f>IF('Hoja De Calculo'!AH13&gt;='Hoja De Calculo'!AG13,IF(AG$18=100,($L$21*AG$18*$B$2)-SUM($I32:AF32),IF(AG$18&gt;AF$19,((AG$18-AF$19+1)*$B$2*$L$21),IF(AG$18&gt;=AF$19,$L$21*$B$2))),0)</f>
        <v>0</v>
      </c>
      <c r="AH32" s="300">
        <f>IF('Hoja De Calculo'!AI13&gt;='Hoja De Calculo'!AH13,IF(AH$18=100,($L$21*AH$18*$B$2)-SUM($I32:AG32),IF(AH$18&gt;AG$19,((AH$18-AG$19+1)*$B$2*$L$21),IF(AH$18&gt;=AG$19,$L$21*$B$2))),0)</f>
        <v>0</v>
      </c>
      <c r="AI32" s="300">
        <f>IF('Hoja De Calculo'!AJ13&gt;='Hoja De Calculo'!AI13,IF(AI$18=100,($L$21*AI$18*$B$2)-SUM($I32:AH32),IF(AI$18&gt;AH$19,((AI$18-AH$19+1)*$B$2*$L$21),IF(AI$18&gt;=AH$19,$L$21*$B$2))),0)</f>
        <v>0</v>
      </c>
      <c r="AJ32" s="300">
        <f>IF('Hoja De Calculo'!AK13&gt;='Hoja De Calculo'!AJ13,IF(AJ$18=100,($L$21*AJ$18*$B$2)-SUM($I32:AI32),IF(AJ$18&gt;AI$19,((AJ$18-AI$19+1)*$B$2*$L$21),IF(AJ$18&gt;=AI$19,$L$21*$B$2))),0)</f>
        <v>0</v>
      </c>
      <c r="AK32" s="300">
        <f>IF('Hoja De Calculo'!AL13&gt;='Hoja De Calculo'!AK13,IF(AK$18=100,($L$21*AK$18*$B$2)-SUM($I32:AJ32),IF(AK$18&gt;AJ$19,((AK$18-AJ$19+1)*$B$2*$L$21),IF(AK$18&gt;=AJ$19,$L$21*$B$2))),0)</f>
        <v>0</v>
      </c>
      <c r="AL32" s="300">
        <f>IF('Hoja De Calculo'!AM13&gt;='Hoja De Calculo'!AL13,IF(AL$18=100,($L$21*AL$18*$B$2)-SUM($I32:AK32),IF(AL$18&gt;AK$19,((AL$18-AK$19+1)*$B$2*$L$21),IF(AL$18&gt;=AK$19,$L$21*$B$2))),0)</f>
        <v>0</v>
      </c>
      <c r="AM32" s="300">
        <f>IF('Hoja De Calculo'!AN13&gt;='Hoja De Calculo'!AM13,IF(AM$18=100,($L$21*AM$18*$B$2)-SUM($I32:AL32),IF(AM$18&gt;AL$19,((AM$18-AL$19+1)*$B$2*$L$21),IF(AM$18&gt;=AL$19,$L$21*$B$2))),0)</f>
        <v>0</v>
      </c>
      <c r="AN32" s="300">
        <f>IF('Hoja De Calculo'!AO13&gt;='Hoja De Calculo'!AN13,IF(AN$18=100,($L$21*AN$18*$B$2)-SUM($I32:AM32),IF(AN$18&gt;AM$19,((AN$18-AM$19+1)*$B$2*$L$21),IF(AN$18&gt;=AM$19,$L$21*$B$2))),0)</f>
        <v>0</v>
      </c>
      <c r="AO32" s="300">
        <f>IF('Hoja De Calculo'!AP13&gt;='Hoja De Calculo'!AO13,IF(AO$18=100,($L$21*AO$18*$B$2)-SUM($I32:AN32),IF(AO$18&gt;AN$19,((AO$18-AN$19+1)*$B$2*$L$21),IF(AO$18&gt;=AN$19,$L$21*$B$2))),0)</f>
        <v>0</v>
      </c>
      <c r="AP32" s="300">
        <f>IF('Hoja De Calculo'!AQ13&gt;='Hoja De Calculo'!AP13,IF(AP$18=100,($L$21*AP$18*$B$2)-SUM($I32:AO32),IF(AP$18&gt;AO$19,((AP$18-AO$19+1)*$B$2*$L$21),IF(AP$18&gt;=AO$19,$L$21*$B$2))),0)</f>
        <v>0</v>
      </c>
      <c r="AQ32" s="300">
        <f>IF('Hoja De Calculo'!AR13&gt;='Hoja De Calculo'!AQ13,IF(AQ$18=100,($L$21*AQ$18*$B$2)-SUM($I32:AP32),IF(AQ$18&gt;AP$19,((AQ$18-AP$19+1)*$B$2*$L$21),IF(AQ$18&gt;=AP$19,$L$21*$B$2))),0)</f>
        <v>0</v>
      </c>
      <c r="AR32" s="300">
        <f>IF('Hoja De Calculo'!AS13&gt;='Hoja De Calculo'!AR13,IF(AR$18=100,($L$21*AR$18*$B$2)-SUM($I32:AQ32),IF(AR$18&gt;AQ$19,((AR$18-AQ$19+1)*$B$2*$L$21),IF(AR$18&gt;=AQ$19,$L$21*$B$2))),0)</f>
        <v>0</v>
      </c>
      <c r="AS32" s="300">
        <f>IF('Hoja De Calculo'!AT13&gt;='Hoja De Calculo'!AS13,IF(AS$18=100,($L$21*AS$18*$B$2)-SUM($I32:AR32),IF(AS$18&gt;AR$19,((AS$18-AR$19+1)*$B$2*$L$21),IF(AS$18&gt;=AR$19,$L$21*$B$2))),0)</f>
        <v>0</v>
      </c>
      <c r="AT32" s="300">
        <f>IF('Hoja De Calculo'!AU13&gt;='Hoja De Calculo'!AT13,IF(AT$18=100,($L$21*AT$18*$B$2)-SUM($I32:AS32),IF(AT$18&gt;AS$19,((AT$18-AS$19+1)*$B$2*$L$21),IF(AT$18&gt;=AS$19,$L$21*$B$2))),0)</f>
        <v>0</v>
      </c>
      <c r="AU32" s="300">
        <f>IF('Hoja De Calculo'!AV13&gt;='Hoja De Calculo'!AU13,IF(AU$18=100,($L$21*AU$18*$B$2)-SUM($I32:AT32),IF(AU$18&gt;AT$19,((AU$18-AT$19+1)*$B$2*$L$21),IF(AU$18&gt;=AT$19,$L$21*$B$2))),0)</f>
        <v>0</v>
      </c>
      <c r="AV32" s="300">
        <f>IF('Hoja De Calculo'!AW13&gt;='Hoja De Calculo'!AV13,IF(AV$18=100,($L$21*AV$18*$B$2)-SUM($I32:AU32),IF(AV$18&gt;AU$19,((AV$18-AU$19+1)*$B$2*$L$21),IF(AV$18&gt;=AU$19,$L$21*$B$2))),0)</f>
        <v>0</v>
      </c>
      <c r="AW32" s="300">
        <f>IF('Hoja De Calculo'!AX13&gt;='Hoja De Calculo'!AW13,IF(AW$18=100,($L$21*AW$18*$B$2)-SUM($I32:AV32),IF(AW$18&gt;AV$19,((AW$18-AV$19+1)*$B$2*$L$21),IF(AW$18&gt;=AV$19,$L$21*$B$2))),0)</f>
        <v>0</v>
      </c>
      <c r="AX32" s="300">
        <f>IF('Hoja De Calculo'!AY13&gt;='Hoja De Calculo'!AX13,IF(AX$18=100,($L$21*AX$18*$B$2)-SUM($I32:AW32),IF(AX$18&gt;AW$19,((AX$18-AW$19+1)*$B$2*$L$21),IF(AX$18&gt;=AW$19,$L$21*$B$2))),0)</f>
        <v>0</v>
      </c>
      <c r="AY32" s="300">
        <f>IF('Hoja De Calculo'!AZ13&gt;='Hoja De Calculo'!AY13,IF(AY$18=100,($L$21*AY$18*$B$2)-SUM($I32:AX32),IF(AY$18&gt;AX$19,((AY$18-AX$19+1)*$B$2*$L$21),IF(AY$18&gt;=AX$19,$L$21*$B$2))),0)</f>
        <v>0</v>
      </c>
      <c r="AZ32" s="300">
        <f>IF('Hoja De Calculo'!BA13&gt;='Hoja De Calculo'!AZ13,IF(AZ$18=100,($L$21*AZ$18*$B$2)-SUM($I32:AY32),IF(AZ$18&gt;AY$19,((AZ$18-AY$19+1)*$B$2*$L$21),IF(AZ$18&gt;=AY$19,$L$21*$B$2))),0)</f>
        <v>0</v>
      </c>
      <c r="BA32" s="300">
        <f>IF('Hoja De Calculo'!BB13&gt;='Hoja De Calculo'!BA13,IF(BA$18=100,($L$21*BA$18*$B$2)-SUM($I32:AZ32),IF(BA$18&gt;AZ$19,((BA$18-AZ$19+1)*$B$2*$L$21),IF(BA$18&gt;=AZ$19,$L$21*$B$2))),0)</f>
        <v>0</v>
      </c>
      <c r="BB32" s="300">
        <f>IF('Hoja De Calculo'!BC13&gt;='Hoja De Calculo'!BB13,IF(BB$18=100,($L$21*BB$18*$B$2)-SUM($I32:BA32),IF(BB$18&gt;BA$19,((BB$18-BA$19+1)*$B$2*$L$21),IF(BB$18&gt;=BA$19,$L$21*$B$2))),0)</f>
        <v>0</v>
      </c>
      <c r="BC32" s="300">
        <f>IF('Hoja De Calculo'!BD13&gt;='Hoja De Calculo'!BC13,IF(BC$18=100,($L$21*BC$18*$B$2)-SUM($I32:BB32),IF(BC$18&gt;BB$19,((BC$18-BB$19+1)*$B$2*$L$21),IF(BC$18&gt;=BB$19,$L$21*$B$2))),0)</f>
        <v>0</v>
      </c>
      <c r="BD32" s="300">
        <f>IF('Hoja De Calculo'!BE13&gt;='Hoja De Calculo'!BD13,IF(BD$18=100,($L$21*BD$18*$B$2)-SUM($I32:BC32),IF(BD$18&gt;BC$19,((BD$18-BC$19+1)*$B$2*$L$21),IF(BD$18&gt;=BC$19,$L$21*$B$2))),0)</f>
        <v>0</v>
      </c>
      <c r="BE32" s="300">
        <f>IF('Hoja De Calculo'!BF13&gt;='Hoja De Calculo'!BE13,IF(BE$18=100,($L$21*BE$18*$B$2)-SUM($I32:BD32),IF(BE$18&gt;BD$19,((BE$18-BD$19+1)*$B$2*$L$21),IF(BE$18&gt;=BD$19,$L$21*$B$2))),0)</f>
        <v>0</v>
      </c>
      <c r="BF32" s="300">
        <f>IF('Hoja De Calculo'!BG13&gt;='Hoja De Calculo'!BF13,IF(BF$18=100,($L$21*BF$18*$B$2)-SUM($I32:BE32),IF(BF$18&gt;BE$19,((BF$18-BE$19+1)*$B$2*$L$21),IF(BF$18&gt;=BE$19,$L$21*$B$2))),0)</f>
        <v>0</v>
      </c>
      <c r="BG32" s="300">
        <f>IF('Hoja De Calculo'!BH13&gt;='Hoja De Calculo'!BG13,IF(BG$18=100,($L$21*BG$18*$B$2)-SUM($I32:BF32),IF(BG$18&gt;BF$19,((BG$18-BF$19+1)*$B$2*$L$21),IF(BG$18&gt;=BF$19,$L$21*$B$2))),0)</f>
        <v>0</v>
      </c>
      <c r="BH32" s="300">
        <f>IF('Hoja De Calculo'!BI13&gt;='Hoja De Calculo'!BH13,IF(BH$18=100,($L$21*BH$18*$B$2)-SUM($I32:BG32),IF(BH$18&gt;BG$19,((BH$18-BG$19+1)*$B$2*$L$21),IF(BH$18&gt;=BG$19,$L$21*$B$2))),0)</f>
        <v>0</v>
      </c>
      <c r="BI32" s="300">
        <f>IF('Hoja De Calculo'!BJ13&gt;='Hoja De Calculo'!BI13,IF(BI$18=100,($L$21*BI$18*$B$2)-SUM($I32:BH32),IF(BI$18&gt;BH$19,((BI$18-BH$19+1)*$B$2*$L$21),IF(BI$18&gt;=BH$19,$L$21*$B$2))),0)</f>
        <v>0</v>
      </c>
      <c r="BJ32" s="300">
        <f>IF('Hoja De Calculo'!BK13&gt;='Hoja De Calculo'!BJ13,IF(BJ$18=100,($L$21*BJ$18*$B$2)-SUM($I32:BI32),IF(BJ$18&gt;BI$19,((BJ$18-BI$19+1)*$B$2*$L$21),IF(BJ$18&gt;=BI$19,$L$21*$B$2))),0)</f>
        <v>0</v>
      </c>
      <c r="BK32" s="300">
        <f>IF('Hoja De Calculo'!BL13&gt;='Hoja De Calculo'!BK13,IF(BK$18=100,($L$21*BK$18*$B$2)-SUM($I32:BJ32),IF(BK$18&gt;BJ$19,((BK$18-BJ$19+1)*$B$2*$L$21),IF(BK$18&gt;=BJ$19,$L$21*$B$2))),0)</f>
        <v>0</v>
      </c>
      <c r="BL32" s="300">
        <f>IF('Hoja De Calculo'!BM13&gt;='Hoja De Calculo'!BL13,IF(BL$18=100,($L$21*BL$18*$B$2)-SUM($I32:BK32),IF(BL$18&gt;BK$19,((BL$18-BK$19+1)*$B$2*$L$21),IF(BL$18&gt;=BK$19,$L$21*$B$2))),0)</f>
        <v>0</v>
      </c>
      <c r="BM32" s="300">
        <f>IF('Hoja De Calculo'!BN13&gt;='Hoja De Calculo'!BM13,IF(BM$18=100,($L$21*BM$18*$B$2)-SUM($I32:BL32),IF(BM$18&gt;BL$19,((BM$18-BL$19+1)*$B$2*$L$21),IF(BM$18&gt;=BL$19,$L$21*$B$2))),0)</f>
        <v>0</v>
      </c>
      <c r="BN32" s="300">
        <f>IF('Hoja De Calculo'!BO13&gt;='Hoja De Calculo'!BN13,IF(BN$18=100,($L$21*BN$18*$B$2)-SUM($I32:BM32),IF(BN$18&gt;BM$19,((BN$18-BM$19+1)*$B$2*$L$21),IF(BN$18&gt;=BM$19,$L$21*$B$2))),0)</f>
        <v>0</v>
      </c>
      <c r="BO32" s="300">
        <f>IF('Hoja De Calculo'!BP13&gt;='Hoja De Calculo'!BO13,IF(BO$18=100,($L$21*BO$18*$B$2)-SUM($I32:BN32),IF(BO$18&gt;BN$19,((BO$18-BN$19+1)*$B$2*$L$21),IF(BO$18&gt;=BN$19,$L$21*$B$2))),0)</f>
        <v>0</v>
      </c>
      <c r="BP32" s="300">
        <f>IF('Hoja De Calculo'!BQ13&gt;='Hoja De Calculo'!BP13,IF(BP$18=100,($L$21*BP$18*$B$2)-SUM($I32:BO32),IF(BP$18&gt;BO$19,((BP$18-BO$19+1)*$B$2*$L$21),IF(BP$18&gt;=BO$19,$L$21*$B$2))),0)</f>
        <v>0</v>
      </c>
      <c r="BQ32" s="300">
        <f>IF('Hoja De Calculo'!BR13&gt;='Hoja De Calculo'!BQ13,IF(BQ$18=100,($L$21*BQ$18*$B$2)-SUM($I32:BP32),IF(BQ$18&gt;BP$19,((BQ$18-BP$19+1)*$B$2*$L$21),IF(BQ$18&gt;=BP$19,$L$21*$B$2))),0)</f>
        <v>0</v>
      </c>
      <c r="BR32" s="300">
        <f>IF('Hoja De Calculo'!BS13&gt;='Hoja De Calculo'!BR13,IF(BR$18=100,($L$21*BR$18*$B$2)-SUM($I32:BQ32),IF(BR$18&gt;BQ$19,((BR$18-BQ$19+1)*$B$2*$L$21),IF(BR$18&gt;=BQ$19,$L$21*$B$2))),0)</f>
        <v>0</v>
      </c>
      <c r="BS32" s="300">
        <f>IF('Hoja De Calculo'!BT13&gt;='Hoja De Calculo'!BS13,IF(BS$18=100,($L$21*BS$18*$B$2)-SUM($I32:BR32),IF(BS$18&gt;BR$19,((BS$18-BR$19+1)*$B$2*$L$21),IF(BS$18&gt;=BR$19,$L$21*$B$2))),0)</f>
        <v>0</v>
      </c>
      <c r="BT32" s="300">
        <f>IF('Hoja De Calculo'!BU13&gt;='Hoja De Calculo'!BT13,IF(BT$18=100,($L$21*BT$18*$B$2)-SUM($I32:BS32),IF(BT$18&gt;BS$19,((BT$18-BS$19+1)*$B$2*$L$21),IF(BT$18&gt;=BS$19,$L$21*$B$2))),0)</f>
        <v>0</v>
      </c>
      <c r="BU32" s="300">
        <f>IF('Hoja De Calculo'!BV13&gt;='Hoja De Calculo'!BU13,IF(BU$18=100,($L$21*BU$18*$B$2)-SUM($I32:BT32),IF(BU$18&gt;BT$19,((BU$18-BT$19+1)*$B$2*$L$21),IF(BU$18&gt;=BT$19,$L$21*$B$2))),0)</f>
        <v>0</v>
      </c>
      <c r="BV32" s="300">
        <f>IF('Hoja De Calculo'!BW13&gt;='Hoja De Calculo'!BV13,IF(BV$18=100,($L$21*BV$18*$B$2)-SUM($I32:BU32),IF(BV$18&gt;BU$19,((BV$18-BU$19+1)*$B$2*$L$21),IF(BV$18&gt;=BU$19,$L$21*$B$2))),0)</f>
        <v>0</v>
      </c>
      <c r="BW32" s="300">
        <f>IF('Hoja De Calculo'!BX13&gt;='Hoja De Calculo'!BW13,IF(BW$18=100,($L$21*BW$18*$B$2)-SUM($I32:BV32),IF(BW$18&gt;BV$19,((BW$18-BV$19+1)*$B$2*$L$21),IF(BW$18&gt;=BV$19,$L$21*$B$2))),0)</f>
        <v>0</v>
      </c>
      <c r="BX32" s="300">
        <f>IF('Hoja De Calculo'!BY13&gt;='Hoja De Calculo'!BX13,IF(BX$18=100,($L$21*BX$18*$B$2)-SUM($I32:BW32),IF(BX$18&gt;BW$19,((BX$18-BW$19+1)*$B$2*$L$21),IF(BX$18&gt;=BW$19,$L$21*$B$2))),0)</f>
        <v>0</v>
      </c>
      <c r="BY32" s="300">
        <f>IF('Hoja De Calculo'!BZ13&gt;='Hoja De Calculo'!BY13,IF(BY$18=100,($L$21*BY$18*$B$2)-SUM($I32:BX32),IF(BY$18&gt;BX$19,((BY$18-BX$19+1)*$B$2*$L$21),IF(BY$18&gt;=BX$19,$L$21*$B$2))),0)</f>
        <v>0</v>
      </c>
      <c r="BZ32" s="300">
        <f>IF('Hoja De Calculo'!CA13&gt;='Hoja De Calculo'!BZ13,IF(BZ$18=100,($L$21*BZ$18*$B$2)-SUM($I32:BY32),IF(BZ$18&gt;BY$19,((BZ$18-BY$19+1)*$B$2*$L$21),IF(BZ$18&gt;=BY$19,$L$21*$B$2))),0)</f>
        <v>0</v>
      </c>
      <c r="CA32" s="300">
        <f>IF('Hoja De Calculo'!CB13&gt;='Hoja De Calculo'!CA13,IF(CA$18=100,($L$21*CA$18*$B$2)-SUM($I32:BZ32),IF(CA$18&gt;BZ$19,((CA$18-BZ$19+1)*$B$2*$L$21),IF(CA$18&gt;=BZ$19,$L$21*$B$2))),0)</f>
        <v>0</v>
      </c>
      <c r="CB32" s="300">
        <f>IF('Hoja De Calculo'!CC13&gt;='Hoja De Calculo'!CB13,IF(CB$18=100,($L$21*CB$18*$B$2)-SUM($I32:CA32),IF(CB$18&gt;CA$19,((CB$18-CA$19+1)*$B$2*$L$21),IF(CB$18&gt;=CA$19,$L$21*$B$2))),0)</f>
        <v>0</v>
      </c>
      <c r="CC32" s="300">
        <f>IF('Hoja De Calculo'!CD13&gt;='Hoja De Calculo'!CC13,IF(CC$18=100,($L$21*CC$18*$B$2)-SUM($I32:CB32),IF(CC$18&gt;CB$19,((CC$18-CB$19+1)*$B$2*$L$21),IF(CC$18&gt;=CB$19,$L$21*$B$2))),0)</f>
        <v>0</v>
      </c>
      <c r="CD32" s="300">
        <f>IF('Hoja De Calculo'!CE13&gt;='Hoja De Calculo'!CD13,IF(CD$18=100,($L$21*CD$18*$B$2)-SUM($I32:CC32),IF(CD$18&gt;CC$19,((CD$18-CC$19+1)*$B$2*$L$21),IF(CD$18&gt;=CC$19,$L$21*$B$2))),0)</f>
        <v>0</v>
      </c>
      <c r="CE32" s="300">
        <f>IF('Hoja De Calculo'!CF13&gt;='Hoja De Calculo'!CE13,IF(CE$18=100,($L$21*CE$18*$B$2)-SUM($I32:CD32),IF(CE$18&gt;CD$19,((CE$18-CD$19+1)*$B$2*$L$21),IF(CE$18&gt;=CD$19,$L$21*$B$2))),0)</f>
        <v>0</v>
      </c>
      <c r="CF32" s="300">
        <f>IF('Hoja De Calculo'!CG13&gt;='Hoja De Calculo'!CF13,IF(CF$18=100,($L$21*CF$18*$B$2)-SUM($I32:CE32),IF(CF$18&gt;CE$19,((CF$18-CE$19+1)*$B$2*$L$21),IF(CF$18&gt;=CE$19,$L$21*$B$2))),0)</f>
        <v>0</v>
      </c>
      <c r="CG32" s="300">
        <f>IF('Hoja De Calculo'!CH13&gt;='Hoja De Calculo'!CG13,IF(CG$18=100,($L$21*CG$18*$B$2)-SUM($I32:CF32),IF(CG$18&gt;CF$19,((CG$18-CF$19+1)*$B$2*$L$21),IF(CG$18&gt;=CF$19,$L$21*$B$2))),0)</f>
        <v>0</v>
      </c>
      <c r="CH32" s="300">
        <f>IF('Hoja De Calculo'!CI13&gt;='Hoja De Calculo'!CH13,IF(CH$18=100,($L$21*CH$18*$B$2)-SUM($I32:CG32),IF(CH$18&gt;CG$19,((CH$18-CG$19+1)*$B$2*$L$21),IF(CH$18&gt;=CG$19,$L$21*$B$2))),0)</f>
        <v>0</v>
      </c>
      <c r="CI32" s="300">
        <f>IF('Hoja De Calculo'!CJ13&gt;='Hoja De Calculo'!CI13,IF(CI$18=100,($L$21*CI$18*$B$2)-SUM($I32:CH32),IF(CI$18&gt;CH$19,((CI$18-CH$19+1)*$B$2*$L$21),IF(CI$18&gt;=CH$19,$L$21*$B$2))),0)</f>
        <v>0</v>
      </c>
      <c r="CJ32" s="300">
        <f>IF('Hoja De Calculo'!CK13&gt;='Hoja De Calculo'!CJ13,IF(CJ$18=100,($L$21*CJ$18*$B$2)-SUM($I32:CI32),IF(CJ$18&gt;CI$19,((CJ$18-CI$19+1)*$B$2*$L$21),IF(CJ$18&gt;=CI$19,$L$21*$B$2))),0)</f>
        <v>0</v>
      </c>
      <c r="CK32" s="300">
        <f>IF('Hoja De Calculo'!CL13&gt;='Hoja De Calculo'!CK13,IF(CK$18=100,($L$21*CK$18*$B$2)-SUM($I32:CJ32),IF(CK$18&gt;CJ$19,((CK$18-CJ$19+1)*$B$2*$L$21),IF(CK$18&gt;=CJ$19,$L$21*$B$2))),0)</f>
        <v>0</v>
      </c>
      <c r="CL32" s="300">
        <f>IF('Hoja De Calculo'!CM13&gt;='Hoja De Calculo'!CL13,IF(CL$18=100,($L$21*CL$18*$B$2)-SUM($I32:CK32),IF(CL$18&gt;CK$19,((CL$18-CK$19+1)*$B$2*$L$21),IF(CL$18&gt;=CK$19,$L$21*$B$2))),0)</f>
        <v>0</v>
      </c>
      <c r="CM32" s="300">
        <f>IF('Hoja De Calculo'!CN13&gt;='Hoja De Calculo'!CM13,IF(CM$18=100,($L$21*CM$18*$B$2)-SUM($I32:CL32),IF(CM$18&gt;CL$19,((CM$18-CL$19+1)*$B$2*$L$21),IF(CM$18&gt;=CL$19,$L$21*$B$2))),0)</f>
        <v>0</v>
      </c>
      <c r="CN32" s="300">
        <f>IF('Hoja De Calculo'!CO13&gt;='Hoja De Calculo'!CN13,IF(CN$18=100,($L$21*CN$18*$B$2)-SUM($I32:CM32),IF(CN$18&gt;CM$19,((CN$18-CM$19+1)*$B$2*$L$21),IF(CN$18&gt;=CM$19,$L$21*$B$2))),0)</f>
        <v>0</v>
      </c>
      <c r="CO32" s="300">
        <f>IF('Hoja De Calculo'!CP13&gt;='Hoja De Calculo'!CO13,IF(CO$18=100,($L$21*CO$18*$B$2)-SUM($I32:CN32),IF(CO$18&gt;CN$19,((CO$18-CN$19+1)*$B$2*$L$21),IF(CO$18&gt;=CN$19,$L$21*$B$2))),0)</f>
        <v>0</v>
      </c>
      <c r="CP32" s="300">
        <f>IF('Hoja De Calculo'!CQ13&gt;='Hoja De Calculo'!CP13,IF(CP$18=100,($L$21*CP$18*$B$2)-SUM($I32:CO32),IF(CP$18&gt;CO$19,((CP$18-CO$19+1)*$B$2*$L$21),IF(CP$18&gt;=CO$19,$L$21*$B$2))),0)</f>
        <v>0</v>
      </c>
      <c r="CQ32" s="300">
        <f>IF('Hoja De Calculo'!CR13&gt;='Hoja De Calculo'!CQ13,IF(CQ$18=100,($L$21*CQ$18*$B$2)-SUM($I32:CP32),IF(CQ$18&gt;CP$19,((CQ$18-CP$19+1)*$B$2*$L$21),IF(CQ$18&gt;=CP$19,$L$21*$B$2))),0)</f>
        <v>0</v>
      </c>
      <c r="CR32" s="300">
        <f>IF('Hoja De Calculo'!CS13&gt;='Hoja De Calculo'!CR13,IF(CR$18=100,($L$21*CR$18*$B$2)-SUM($I32:CQ32),IF(CR$18&gt;CQ$19,((CR$18-CQ$19+1)*$B$2*$L$21),IF(CR$18&gt;=CQ$19,$L$21*$B$2))),0)</f>
        <v>0</v>
      </c>
      <c r="CS32" s="300">
        <f>IF('Hoja De Calculo'!CT13&gt;='Hoja De Calculo'!CS13,IF(CS$18=100,($L$21*CS$18*$B$2)-SUM($I32:CR32),IF(CS$18&gt;CR$19,((CS$18-CR$19+1)*$B$2*$L$21),IF(CS$18&gt;=CR$19,$L$21*$B$2))),0)</f>
        <v>0</v>
      </c>
      <c r="CT32" s="300">
        <f>IF('Hoja De Calculo'!CU13&gt;='Hoja De Calculo'!CT13,IF(CT$18=100,($L$21*CT$18*$B$2)-SUM($I32:CS32),IF(CT$18&gt;CS$19,((CT$18-CS$19+1)*$B$2*$L$21),IF(CT$18&gt;=CS$19,$L$21*$B$2))),0)</f>
        <v>0</v>
      </c>
      <c r="CU32" s="300">
        <f>IF('Hoja De Calculo'!CV13&gt;='Hoja De Calculo'!CU13,IF(CU$18=100,($L$21*CU$18*$B$2)-SUM($I32:CT32),IF(CU$18&gt;CT$19,((CU$18-CT$19+1)*$B$2*$L$21),IF(CU$18&gt;=CT$19,$L$21*$B$2))),0)</f>
        <v>0</v>
      </c>
      <c r="CV32" s="300">
        <f>IF('Hoja De Calculo'!CW13&gt;='Hoja De Calculo'!CV13,IF(CV$18=100,($L$21*CV$18*$B$2)-SUM($I32:CU32),IF(CV$18&gt;CU$19,((CV$18-CU$19+1)*$B$2*$L$21),IF(CV$18&gt;=CU$19,$L$21*$B$2))),0)</f>
        <v>0</v>
      </c>
      <c r="CW32" s="300">
        <f>IF('Hoja De Calculo'!CX13&gt;='Hoja De Calculo'!CW13,IF(CW$18=100,($L$21*CW$18*$B$2)-SUM($I32:CV32),IF(CW$18&gt;CV$19,((CW$18-CV$19+1)*$B$2*$L$21),IF(CW$18&gt;=CV$19,$L$21*$B$2))),0)</f>
        <v>0</v>
      </c>
    </row>
    <row r="33" spans="1:101" x14ac:dyDescent="0.35">
      <c r="A33" t="s">
        <v>166</v>
      </c>
      <c r="C33" s="265"/>
      <c r="D33" s="265"/>
      <c r="E33" s="265"/>
      <c r="F33" s="265"/>
      <c r="G33" s="265"/>
      <c r="H33" s="273"/>
      <c r="I33" s="280"/>
      <c r="J33" s="280"/>
      <c r="K33" s="280"/>
      <c r="L33" s="280"/>
      <c r="M33" s="287">
        <f>(M$21*$B$2*(M$19+(IF(M$19=100,0,1))))</f>
        <v>0</v>
      </c>
      <c r="N33" s="300">
        <f>IF('Hoja De Calculo'!O13&gt;='Hoja De Calculo'!N13,IF(N$18=100,($M$21*N$18*$B$2)-SUM($I33:M33),IF(N$18&gt;M$19,((N$18-M$19+1)*$B$2*$M$21),IF(N$18&gt;=M$19,$M$21*$B$2))),0)</f>
        <v>0</v>
      </c>
      <c r="O33" s="300">
        <f>IF('Hoja De Calculo'!P13&gt;='Hoja De Calculo'!O13,IF(O$18=100,($M$21*O$18*$B$2)-SUM($I33:N33),IF(O$18&gt;N$19,((O$18-N$19+1)*$B$2*$M$21),IF(O$18&gt;=N$19,$M$21*$B$2))),0)</f>
        <v>0</v>
      </c>
      <c r="P33" s="300">
        <f>IF('Hoja De Calculo'!Q13&gt;='Hoja De Calculo'!P13,IF(P$18=100,($M$21*P$18*$B$2)-SUM($I33:O33),IF(P$18&gt;O$19,((P$18-O$19+1)*$B$2*$M$21),IF(P$18&gt;=O$19,$M$21*$B$2))),0)</f>
        <v>0</v>
      </c>
      <c r="Q33" s="300">
        <f>IF('Hoja De Calculo'!R13&gt;='Hoja De Calculo'!Q13,IF(Q$18=100,($M$21*Q$18*$B$2)-SUM($I33:P33),IF(Q$18&gt;P$19,((Q$18-P$19+1)*$B$2*$M$21),IF(Q$18&gt;=P$19,$M$21*$B$2))),0)</f>
        <v>0</v>
      </c>
      <c r="R33" s="300">
        <f>IF('Hoja De Calculo'!S13&gt;='Hoja De Calculo'!R13,IF(R$18=100,($M$21*R$18*$B$2)-SUM($I33:Q33),IF(R$18&gt;Q$19,((R$18-Q$19+1)*$B$2*$M$21),IF(R$18&gt;=Q$19,$M$21*$B$2))),0)</f>
        <v>0</v>
      </c>
      <c r="S33" s="300">
        <f>IF('Hoja De Calculo'!T13&gt;='Hoja De Calculo'!S13,IF(S$18=100,($M$21*S$18*$B$2)-SUM($I33:R33),IF(S$18&gt;R$19,((S$18-R$19+1)*$B$2*$M$21),IF(S$18&gt;=R$19,$M$21*$B$2))),0)</f>
        <v>0</v>
      </c>
      <c r="T33" s="300">
        <f>IF('Hoja De Calculo'!U13&gt;='Hoja De Calculo'!T13,IF(T$18=100,($M$21*T$18*$B$2)-SUM($I33:S33),IF(T$18&gt;S$19,((T$18-S$19+1)*$B$2*$M$21),IF(T$18&gt;=S$19,$M$21*$B$2))),0)</f>
        <v>0</v>
      </c>
      <c r="U33" s="300">
        <f>IF('Hoja De Calculo'!V13&gt;='Hoja De Calculo'!U13,IF(U$18=100,($M$21*U$18*$B$2)-SUM($I33:T33),IF(U$18&gt;T$19,((U$18-T$19+1)*$B$2*$M$21),IF(U$18&gt;=T$19,$M$21*$B$2))),0)</f>
        <v>0</v>
      </c>
      <c r="V33" s="300">
        <f>IF('Hoja De Calculo'!W13&gt;='Hoja De Calculo'!V13,IF(V$18=100,($M$21*V$18*$B$2)-SUM($I33:U33),IF(V$18&gt;U$19,((V$18-U$19+1)*$B$2*$M$21),IF(V$18&gt;=U$19,$M$21*$B$2))),0)</f>
        <v>0</v>
      </c>
      <c r="W33" s="300">
        <f>IF('Hoja De Calculo'!X13&gt;='Hoja De Calculo'!W13,IF(W$18=100,($M$21*W$18*$B$2)-SUM($I33:V33),IF(W$18&gt;V$19,((W$18-V$19+1)*$B$2*$M$21),IF(W$18&gt;=V$19,$M$21*$B$2))),0)</f>
        <v>0</v>
      </c>
      <c r="X33" s="300">
        <f>IF('Hoja De Calculo'!Y13&gt;='Hoja De Calculo'!X13,IF(X$18=100,($M$21*X$18*$B$2)-SUM($I33:W33),IF(X$18&gt;W$19,((X$18-W$19+1)*$B$2*$M$21),IF(X$18&gt;=W$19,$M$21*$B$2))),0)</f>
        <v>0</v>
      </c>
      <c r="Y33" s="300">
        <f>IF('Hoja De Calculo'!Z13&gt;='Hoja De Calculo'!Y13,IF(Y$18=100,($M$21*Y$18*$B$2)-SUM($I33:X33),IF(Y$18&gt;X$19,((Y$18-X$19+1)*$B$2*$M$21),IF(Y$18&gt;=X$19,$M$21*$B$2))),0)</f>
        <v>0</v>
      </c>
      <c r="Z33" s="300">
        <f>IF('Hoja De Calculo'!AA13&gt;='Hoja De Calculo'!Z13,IF(Z$18=100,($M$21*Z$18*$B$2)-SUM($I33:Y33),IF(Z$18&gt;Y$19,((Z$18-Y$19+1)*$B$2*$M$21),IF(Z$18&gt;=Y$19,$M$21*$B$2))),0)</f>
        <v>0</v>
      </c>
      <c r="AA33" s="300">
        <f>IF('Hoja De Calculo'!AB13&gt;='Hoja De Calculo'!AA13,IF(AA$18=100,($M$21*AA$18*$B$2)-SUM($I33:Z33),IF(AA$18&gt;Z$19,((AA$18-Z$19+1)*$B$2*$M$21),IF(AA$18&gt;=Z$19,$M$21*$B$2))),0)</f>
        <v>0</v>
      </c>
      <c r="AB33" s="300">
        <f>IF('Hoja De Calculo'!AC13&gt;='Hoja De Calculo'!AB13,IF(AB$18=100,($M$21*AB$18*$B$2)-SUM($I33:AA33),IF(AB$18&gt;AA$19,((AB$18-AA$19+1)*$B$2*$M$21),IF(AB$18&gt;=AA$19,$M$21*$B$2))),0)</f>
        <v>0</v>
      </c>
      <c r="AC33" s="300">
        <f>IF('Hoja De Calculo'!AD13&gt;='Hoja De Calculo'!AC13,IF(AC$18=100,($M$21*AC$18*$B$2)-SUM($I33:AB33),IF(AC$18&gt;AB$19,((AC$18-AB$19+1)*$B$2*$M$21),IF(AC$18&gt;=AB$19,$M$21*$B$2))),0)</f>
        <v>0</v>
      </c>
      <c r="AD33" s="300">
        <f>IF('Hoja De Calculo'!AE13&gt;='Hoja De Calculo'!AD13,IF(AD$18=100,($M$21*AD$18*$B$2)-SUM($I33:AC33),IF(AD$18&gt;AC$19,((AD$18-AC$19+1)*$B$2*$M$21),IF(AD$18&gt;=AC$19,$M$21*$B$2))),0)</f>
        <v>0</v>
      </c>
      <c r="AE33" s="300">
        <f>IF('Hoja De Calculo'!AF13&gt;='Hoja De Calculo'!AE13,IF(AE$18=100,($M$21*AE$18*$B$2)-SUM($I33:AD33),IF(AE$18&gt;AD$19,((AE$18-AD$19+1)*$B$2*$M$21),IF(AE$18&gt;=AD$19,$M$21*$B$2))),0)</f>
        <v>0</v>
      </c>
      <c r="AF33" s="300">
        <f>IF('Hoja De Calculo'!AG13&gt;='Hoja De Calculo'!AF13,IF(AF$18=100,($M$21*AF$18*$B$2)-SUM($I33:AE33),IF(AF$18&gt;AE$19,((AF$18-AE$19+1)*$B$2*$M$21),IF(AF$18&gt;=AE$19,$M$21*$B$2))),0)</f>
        <v>0</v>
      </c>
      <c r="AG33" s="300">
        <f>IF('Hoja De Calculo'!AH13&gt;='Hoja De Calculo'!AG13,IF(AG$18=100,($M$21*AG$18*$B$2)-SUM($I33:AF33),IF(AG$18&gt;AF$19,((AG$18-AF$19+1)*$B$2*$M$21),IF(AG$18&gt;=AF$19,$M$21*$B$2))),0)</f>
        <v>0</v>
      </c>
      <c r="AH33" s="300">
        <f>IF('Hoja De Calculo'!AI13&gt;='Hoja De Calculo'!AH13,IF(AH$18=100,($M$21*AH$18*$B$2)-SUM($I33:AG33),IF(AH$18&gt;AG$19,((AH$18-AG$19+1)*$B$2*$M$21),IF(AH$18&gt;=AG$19,$M$21*$B$2))),0)</f>
        <v>0</v>
      </c>
      <c r="AI33" s="300">
        <f>IF('Hoja De Calculo'!AJ13&gt;='Hoja De Calculo'!AI13,IF(AI$18=100,($M$21*AI$18*$B$2)-SUM($I33:AH33),IF(AI$18&gt;AH$19,((AI$18-AH$19+1)*$B$2*$M$21),IF(AI$18&gt;=AH$19,$M$21*$B$2))),0)</f>
        <v>0</v>
      </c>
      <c r="AJ33" s="300">
        <f>IF('Hoja De Calculo'!AK13&gt;='Hoja De Calculo'!AJ13,IF(AJ$18=100,($M$21*AJ$18*$B$2)-SUM($I33:AI33),IF(AJ$18&gt;AI$19,((AJ$18-AI$19+1)*$B$2*$M$21),IF(AJ$18&gt;=AI$19,$M$21*$B$2))),0)</f>
        <v>0</v>
      </c>
      <c r="AK33" s="300">
        <f>IF('Hoja De Calculo'!AL13&gt;='Hoja De Calculo'!AK13,IF(AK$18=100,($M$21*AK$18*$B$2)-SUM($I33:AJ33),IF(AK$18&gt;AJ$19,((AK$18-AJ$19+1)*$B$2*$M$21),IF(AK$18&gt;=AJ$19,$M$21*$B$2))),0)</f>
        <v>0</v>
      </c>
      <c r="AL33" s="300">
        <f>IF('Hoja De Calculo'!AM13&gt;='Hoja De Calculo'!AL13,IF(AL$18=100,($M$21*AL$18*$B$2)-SUM($I33:AK33),IF(AL$18&gt;AK$19,((AL$18-AK$19+1)*$B$2*$M$21),IF(AL$18&gt;=AK$19,$M$21*$B$2))),0)</f>
        <v>0</v>
      </c>
      <c r="AM33" s="300">
        <f>IF('Hoja De Calculo'!AN13&gt;='Hoja De Calculo'!AM13,IF(AM$18=100,($M$21*AM$18*$B$2)-SUM($I33:AL33),IF(AM$18&gt;AL$19,((AM$18-AL$19+1)*$B$2*$M$21),IF(AM$18&gt;=AL$19,$M$21*$B$2))),0)</f>
        <v>0</v>
      </c>
      <c r="AN33" s="300">
        <f>IF('Hoja De Calculo'!AO13&gt;='Hoja De Calculo'!AN13,IF(AN$18=100,($M$21*AN$18*$B$2)-SUM($I33:AM33),IF(AN$18&gt;AM$19,((AN$18-AM$19+1)*$B$2*$M$21),IF(AN$18&gt;=AM$19,$M$21*$B$2))),0)</f>
        <v>0</v>
      </c>
      <c r="AO33" s="300">
        <f>IF('Hoja De Calculo'!AP13&gt;='Hoja De Calculo'!AO13,IF(AO$18=100,($M$21*AO$18*$B$2)-SUM($I33:AN33),IF(AO$18&gt;AN$19,((AO$18-AN$19+1)*$B$2*$M$21),IF(AO$18&gt;=AN$19,$M$21*$B$2))),0)</f>
        <v>0</v>
      </c>
      <c r="AP33" s="300">
        <f>IF('Hoja De Calculo'!AQ13&gt;='Hoja De Calculo'!AP13,IF(AP$18=100,($M$21*AP$18*$B$2)-SUM($I33:AO33),IF(AP$18&gt;AO$19,((AP$18-AO$19+1)*$B$2*$M$21),IF(AP$18&gt;=AO$19,$M$21*$B$2))),0)</f>
        <v>0</v>
      </c>
      <c r="AQ33" s="300">
        <f>IF('Hoja De Calculo'!AR13&gt;='Hoja De Calculo'!AQ13,IF(AQ$18=100,($M$21*AQ$18*$B$2)-SUM($I33:AP33),IF(AQ$18&gt;AP$19,((AQ$18-AP$19+1)*$B$2*$M$21),IF(AQ$18&gt;=AP$19,$M$21*$B$2))),0)</f>
        <v>0</v>
      </c>
      <c r="AR33" s="300">
        <f>IF('Hoja De Calculo'!AS13&gt;='Hoja De Calculo'!AR13,IF(AR$18=100,($M$21*AR$18*$B$2)-SUM($I33:AQ33),IF(AR$18&gt;AQ$19,((AR$18-AQ$19+1)*$B$2*$M$21),IF(AR$18&gt;=AQ$19,$M$21*$B$2))),0)</f>
        <v>0</v>
      </c>
      <c r="AS33" s="300">
        <f>IF('Hoja De Calculo'!AT13&gt;='Hoja De Calculo'!AS13,IF(AS$18=100,($M$21*AS$18*$B$2)-SUM($I33:AR33),IF(AS$18&gt;AR$19,((AS$18-AR$19+1)*$B$2*$M$21),IF(AS$18&gt;=AR$19,$M$21*$B$2))),0)</f>
        <v>0</v>
      </c>
      <c r="AT33" s="300">
        <f>IF('Hoja De Calculo'!AU13&gt;='Hoja De Calculo'!AT13,IF(AT$18=100,($M$21*AT$18*$B$2)-SUM($I33:AS33),IF(AT$18&gt;AS$19,((AT$18-AS$19+1)*$B$2*$M$21),IF(AT$18&gt;=AS$19,$M$21*$B$2))),0)</f>
        <v>0</v>
      </c>
      <c r="AU33" s="300">
        <f>IF('Hoja De Calculo'!AV13&gt;='Hoja De Calculo'!AU13,IF(AU$18=100,($M$21*AU$18*$B$2)-SUM($I33:AT33),IF(AU$18&gt;AT$19,((AU$18-AT$19+1)*$B$2*$M$21),IF(AU$18&gt;=AT$19,$M$21*$B$2))),0)</f>
        <v>0</v>
      </c>
      <c r="AV33" s="300">
        <f>IF('Hoja De Calculo'!AW13&gt;='Hoja De Calculo'!AV13,IF(AV$18=100,($M$21*AV$18*$B$2)-SUM($I33:AU33),IF(AV$18&gt;AU$19,((AV$18-AU$19+1)*$B$2*$M$21),IF(AV$18&gt;=AU$19,$M$21*$B$2))),0)</f>
        <v>0</v>
      </c>
      <c r="AW33" s="300">
        <f>IF('Hoja De Calculo'!AX13&gt;='Hoja De Calculo'!AW13,IF(AW$18=100,($M$21*AW$18*$B$2)-SUM($I33:AV33),IF(AW$18&gt;AV$19,((AW$18-AV$19+1)*$B$2*$M$21),IF(AW$18&gt;=AV$19,$M$21*$B$2))),0)</f>
        <v>0</v>
      </c>
      <c r="AX33" s="300">
        <f>IF('Hoja De Calculo'!AY13&gt;='Hoja De Calculo'!AX13,IF(AX$18=100,($M$21*AX$18*$B$2)-SUM($I33:AW33),IF(AX$18&gt;AW$19,((AX$18-AW$19+1)*$B$2*$M$21),IF(AX$18&gt;=AW$19,$M$21*$B$2))),0)</f>
        <v>0</v>
      </c>
      <c r="AY33" s="300">
        <f>IF('Hoja De Calculo'!AZ13&gt;='Hoja De Calculo'!AY13,IF(AY$18=100,($M$21*AY$18*$B$2)-SUM($I33:AX33),IF(AY$18&gt;AX$19,((AY$18-AX$19+1)*$B$2*$M$21),IF(AY$18&gt;=AX$19,$M$21*$B$2))),0)</f>
        <v>0</v>
      </c>
      <c r="AZ33" s="300">
        <f>IF('Hoja De Calculo'!BA13&gt;='Hoja De Calculo'!AZ13,IF(AZ$18=100,($M$21*AZ$18*$B$2)-SUM($I33:AY33),IF(AZ$18&gt;AY$19,((AZ$18-AY$19+1)*$B$2*$M$21),IF(AZ$18&gt;=AY$19,$M$21*$B$2))),0)</f>
        <v>0</v>
      </c>
      <c r="BA33" s="300">
        <f>IF('Hoja De Calculo'!BB13&gt;='Hoja De Calculo'!BA13,IF(BA$18=100,($M$21*BA$18*$B$2)-SUM($I33:AZ33),IF(BA$18&gt;AZ$19,((BA$18-AZ$19+1)*$B$2*$M$21),IF(BA$18&gt;=AZ$19,$M$21*$B$2))),0)</f>
        <v>0</v>
      </c>
      <c r="BB33" s="300">
        <f>IF('Hoja De Calculo'!BC13&gt;='Hoja De Calculo'!BB13,IF(BB$18=100,($M$21*BB$18*$B$2)-SUM($I33:BA33),IF(BB$18&gt;BA$19,((BB$18-BA$19+1)*$B$2*$M$21),IF(BB$18&gt;=BA$19,$M$21*$B$2))),0)</f>
        <v>0</v>
      </c>
      <c r="BC33" s="300">
        <f>IF('Hoja De Calculo'!BD13&gt;='Hoja De Calculo'!BC13,IF(BC$18=100,($M$21*BC$18*$B$2)-SUM($I33:BB33),IF(BC$18&gt;BB$19,((BC$18-BB$19+1)*$B$2*$M$21),IF(BC$18&gt;=BB$19,$M$21*$B$2))),0)</f>
        <v>0</v>
      </c>
      <c r="BD33" s="300">
        <f>IF('Hoja De Calculo'!BE13&gt;='Hoja De Calculo'!BD13,IF(BD$18=100,($M$21*BD$18*$B$2)-SUM($I33:BC33),IF(BD$18&gt;BC$19,((BD$18-BC$19+1)*$B$2*$M$21),IF(BD$18&gt;=BC$19,$M$21*$B$2))),0)</f>
        <v>0</v>
      </c>
      <c r="BE33" s="300">
        <f>IF('Hoja De Calculo'!BF13&gt;='Hoja De Calculo'!BE13,IF(BE$18=100,($M$21*BE$18*$B$2)-SUM($I33:BD33),IF(BE$18&gt;BD$19,((BE$18-BD$19+1)*$B$2*$M$21),IF(BE$18&gt;=BD$19,$M$21*$B$2))),0)</f>
        <v>0</v>
      </c>
      <c r="BF33" s="300">
        <f>IF('Hoja De Calculo'!BG13&gt;='Hoja De Calculo'!BF13,IF(BF$18=100,($M$21*BF$18*$B$2)-SUM($I33:BE33),IF(BF$18&gt;BE$19,((BF$18-BE$19+1)*$B$2*$M$21),IF(BF$18&gt;=BE$19,$M$21*$B$2))),0)</f>
        <v>0</v>
      </c>
      <c r="BG33" s="300">
        <f>IF('Hoja De Calculo'!BH13&gt;='Hoja De Calculo'!BG13,IF(BG$18=100,($M$21*BG$18*$B$2)-SUM($I33:BF33),IF(BG$18&gt;BF$19,((BG$18-BF$19+1)*$B$2*$M$21),IF(BG$18&gt;=BF$19,$M$21*$B$2))),0)</f>
        <v>0</v>
      </c>
      <c r="BH33" s="300">
        <f>IF('Hoja De Calculo'!BI13&gt;='Hoja De Calculo'!BH13,IF(BH$18=100,($M$21*BH$18*$B$2)-SUM($I33:BG33),IF(BH$18&gt;BG$19,((BH$18-BG$19+1)*$B$2*$M$21),IF(BH$18&gt;=BG$19,$M$21*$B$2))),0)</f>
        <v>0</v>
      </c>
      <c r="BI33" s="300">
        <f>IF('Hoja De Calculo'!BJ13&gt;='Hoja De Calculo'!BI13,IF(BI$18=100,($M$21*BI$18*$B$2)-SUM($I33:BH33),IF(BI$18&gt;BH$19,((BI$18-BH$19+1)*$B$2*$M$21),IF(BI$18&gt;=BH$19,$M$21*$B$2))),0)</f>
        <v>0</v>
      </c>
      <c r="BJ33" s="300">
        <f>IF('Hoja De Calculo'!BK13&gt;='Hoja De Calculo'!BJ13,IF(BJ$18=100,($M$21*BJ$18*$B$2)-SUM($I33:BI33),IF(BJ$18&gt;BI$19,((BJ$18-BI$19+1)*$B$2*$M$21),IF(BJ$18&gt;=BI$19,$M$21*$B$2))),0)</f>
        <v>0</v>
      </c>
      <c r="BK33" s="300">
        <f>IF('Hoja De Calculo'!BL13&gt;='Hoja De Calculo'!BK13,IF(BK$18=100,($M$21*BK$18*$B$2)-SUM($I33:BJ33),IF(BK$18&gt;BJ$19,((BK$18-BJ$19+1)*$B$2*$M$21),IF(BK$18&gt;=BJ$19,$M$21*$B$2))),0)</f>
        <v>0</v>
      </c>
      <c r="BL33" s="300">
        <f>IF('Hoja De Calculo'!BM13&gt;='Hoja De Calculo'!BL13,IF(BL$18=100,($M$21*BL$18*$B$2)-SUM($I33:BK33),IF(BL$18&gt;BK$19,((BL$18-BK$19+1)*$B$2*$M$21),IF(BL$18&gt;=BK$19,$M$21*$B$2))),0)</f>
        <v>0</v>
      </c>
      <c r="BM33" s="300">
        <f>IF('Hoja De Calculo'!BN13&gt;='Hoja De Calculo'!BM13,IF(BM$18=100,($M$21*BM$18*$B$2)-SUM($I33:BL33),IF(BM$18&gt;BL$19,((BM$18-BL$19+1)*$B$2*$M$21),IF(BM$18&gt;=BL$19,$M$21*$B$2))),0)</f>
        <v>0</v>
      </c>
      <c r="BN33" s="300">
        <f>IF('Hoja De Calculo'!BO13&gt;='Hoja De Calculo'!BN13,IF(BN$18=100,($M$21*BN$18*$B$2)-SUM($I33:BM33),IF(BN$18&gt;BM$19,((BN$18-BM$19+1)*$B$2*$M$21),IF(BN$18&gt;=BM$19,$M$21*$B$2))),0)</f>
        <v>0</v>
      </c>
      <c r="BO33" s="300">
        <f>IF('Hoja De Calculo'!BP13&gt;='Hoja De Calculo'!BO13,IF(BO$18=100,($M$21*BO$18*$B$2)-SUM($I33:BN33),IF(BO$18&gt;BN$19,((BO$18-BN$19+1)*$B$2*$M$21),IF(BO$18&gt;=BN$19,$M$21*$B$2))),0)</f>
        <v>0</v>
      </c>
      <c r="BP33" s="300">
        <f>IF('Hoja De Calculo'!BQ13&gt;='Hoja De Calculo'!BP13,IF(BP$18=100,($M$21*BP$18*$B$2)-SUM($I33:BO33),IF(BP$18&gt;BO$19,((BP$18-BO$19+1)*$B$2*$M$21),IF(BP$18&gt;=BO$19,$M$21*$B$2))),0)</f>
        <v>0</v>
      </c>
      <c r="BQ33" s="300">
        <f>IF('Hoja De Calculo'!BR13&gt;='Hoja De Calculo'!BQ13,IF(BQ$18=100,($M$21*BQ$18*$B$2)-SUM($I33:BP33),IF(BQ$18&gt;BP$19,((BQ$18-BP$19+1)*$B$2*$M$21),IF(BQ$18&gt;=BP$19,$M$21*$B$2))),0)</f>
        <v>0</v>
      </c>
      <c r="BR33" s="300">
        <f>IF('Hoja De Calculo'!BS13&gt;='Hoja De Calculo'!BR13,IF(BR$18=100,($M$21*BR$18*$B$2)-SUM($I33:BQ33),IF(BR$18&gt;BQ$19,((BR$18-BQ$19+1)*$B$2*$M$21),IF(BR$18&gt;=BQ$19,$M$21*$B$2))),0)</f>
        <v>0</v>
      </c>
      <c r="BS33" s="300">
        <f>IF('Hoja De Calculo'!BT13&gt;='Hoja De Calculo'!BS13,IF(BS$18=100,($M$21*BS$18*$B$2)-SUM($I33:BR33),IF(BS$18&gt;BR$19,((BS$18-BR$19+1)*$B$2*$M$21),IF(BS$18&gt;=BR$19,$M$21*$B$2))),0)</f>
        <v>0</v>
      </c>
      <c r="BT33" s="300">
        <f>IF('Hoja De Calculo'!BU13&gt;='Hoja De Calculo'!BT13,IF(BT$18=100,($M$21*BT$18*$B$2)-SUM($I33:BS33),IF(BT$18&gt;BS$19,((BT$18-BS$19+1)*$B$2*$M$21),IF(BT$18&gt;=BS$19,$M$21*$B$2))),0)</f>
        <v>0</v>
      </c>
      <c r="BU33" s="300">
        <f>IF('Hoja De Calculo'!BV13&gt;='Hoja De Calculo'!BU13,IF(BU$18=100,($M$21*BU$18*$B$2)-SUM($I33:BT33),IF(BU$18&gt;BT$19,((BU$18-BT$19+1)*$B$2*$M$21),IF(BU$18&gt;=BT$19,$M$21*$B$2))),0)</f>
        <v>0</v>
      </c>
      <c r="BV33" s="300">
        <f>IF('Hoja De Calculo'!BW13&gt;='Hoja De Calculo'!BV13,IF(BV$18=100,($M$21*BV$18*$B$2)-SUM($I33:BU33),IF(BV$18&gt;BU$19,((BV$18-BU$19+1)*$B$2*$M$21),IF(BV$18&gt;=BU$19,$M$21*$B$2))),0)</f>
        <v>0</v>
      </c>
      <c r="BW33" s="300">
        <f>IF('Hoja De Calculo'!BX13&gt;='Hoja De Calculo'!BW13,IF(BW$18=100,($M$21*BW$18*$B$2)-SUM($I33:BV33),IF(BW$18&gt;BV$19,((BW$18-BV$19+1)*$B$2*$M$21),IF(BW$18&gt;=BV$19,$M$21*$B$2))),0)</f>
        <v>0</v>
      </c>
      <c r="BX33" s="300">
        <f>IF('Hoja De Calculo'!BY13&gt;='Hoja De Calculo'!BX13,IF(BX$18=100,($M$21*BX$18*$B$2)-SUM($I33:BW33),IF(BX$18&gt;BW$19,((BX$18-BW$19+1)*$B$2*$M$21),IF(BX$18&gt;=BW$19,$M$21*$B$2))),0)</f>
        <v>0</v>
      </c>
      <c r="BY33" s="300">
        <f>IF('Hoja De Calculo'!BZ13&gt;='Hoja De Calculo'!BY13,IF(BY$18=100,($M$21*BY$18*$B$2)-SUM($I33:BX33),IF(BY$18&gt;BX$19,((BY$18-BX$19+1)*$B$2*$M$21),IF(BY$18&gt;=BX$19,$M$21*$B$2))),0)</f>
        <v>0</v>
      </c>
      <c r="BZ33" s="300">
        <f>IF('Hoja De Calculo'!CA13&gt;='Hoja De Calculo'!BZ13,IF(BZ$18=100,($M$21*BZ$18*$B$2)-SUM($I33:BY33),IF(BZ$18&gt;BY$19,((BZ$18-BY$19+1)*$B$2*$M$21),IF(BZ$18&gt;=BY$19,$M$21*$B$2))),0)</f>
        <v>0</v>
      </c>
      <c r="CA33" s="300">
        <f>IF('Hoja De Calculo'!CB13&gt;='Hoja De Calculo'!CA13,IF(CA$18=100,($M$21*CA$18*$B$2)-SUM($I33:BZ33),IF(CA$18&gt;BZ$19,((CA$18-BZ$19+1)*$B$2*$M$21),IF(CA$18&gt;=BZ$19,$M$21*$B$2))),0)</f>
        <v>0</v>
      </c>
      <c r="CB33" s="300">
        <f>IF('Hoja De Calculo'!CC13&gt;='Hoja De Calculo'!CB13,IF(CB$18=100,($M$21*CB$18*$B$2)-SUM($I33:CA33),IF(CB$18&gt;CA$19,((CB$18-CA$19+1)*$B$2*$M$21),IF(CB$18&gt;=CA$19,$M$21*$B$2))),0)</f>
        <v>0</v>
      </c>
      <c r="CC33" s="300">
        <f>IF('Hoja De Calculo'!CD13&gt;='Hoja De Calculo'!CC13,IF(CC$18=100,($M$21*CC$18*$B$2)-SUM($I33:CB33),IF(CC$18&gt;CB$19,((CC$18-CB$19+1)*$B$2*$M$21),IF(CC$18&gt;=CB$19,$M$21*$B$2))),0)</f>
        <v>0</v>
      </c>
      <c r="CD33" s="300">
        <f>IF('Hoja De Calculo'!CE13&gt;='Hoja De Calculo'!CD13,IF(CD$18=100,($M$21*CD$18*$B$2)-SUM($I33:CC33),IF(CD$18&gt;CC$19,((CD$18-CC$19+1)*$B$2*$M$21),IF(CD$18&gt;=CC$19,$M$21*$B$2))),0)</f>
        <v>0</v>
      </c>
      <c r="CE33" s="300">
        <f>IF('Hoja De Calculo'!CF13&gt;='Hoja De Calculo'!CE13,IF(CE$18=100,($M$21*CE$18*$B$2)-SUM($I33:CD33),IF(CE$18&gt;CD$19,((CE$18-CD$19+1)*$B$2*$M$21),IF(CE$18&gt;=CD$19,$M$21*$B$2))),0)</f>
        <v>0</v>
      </c>
      <c r="CF33" s="300">
        <f>IF('Hoja De Calculo'!CG13&gt;='Hoja De Calculo'!CF13,IF(CF$18=100,($M$21*CF$18*$B$2)-SUM($I33:CE33),IF(CF$18&gt;CE$19,((CF$18-CE$19+1)*$B$2*$M$21),IF(CF$18&gt;=CE$19,$M$21*$B$2))),0)</f>
        <v>0</v>
      </c>
      <c r="CG33" s="300">
        <f>IF('Hoja De Calculo'!CH13&gt;='Hoja De Calculo'!CG13,IF(CG$18=100,($M$21*CG$18*$B$2)-SUM($I33:CF33),IF(CG$18&gt;CF$19,((CG$18-CF$19+1)*$B$2*$M$21),IF(CG$18&gt;=CF$19,$M$21*$B$2))),0)</f>
        <v>0</v>
      </c>
      <c r="CH33" s="300">
        <f>IF('Hoja De Calculo'!CI13&gt;='Hoja De Calculo'!CH13,IF(CH$18=100,($M$21*CH$18*$B$2)-SUM($I33:CG33),IF(CH$18&gt;CG$19,((CH$18-CG$19+1)*$B$2*$M$21),IF(CH$18&gt;=CG$19,$M$21*$B$2))),0)</f>
        <v>0</v>
      </c>
      <c r="CI33" s="300">
        <f>IF('Hoja De Calculo'!CJ13&gt;='Hoja De Calculo'!CI13,IF(CI$18=100,($M$21*CI$18*$B$2)-SUM($I33:CH33),IF(CI$18&gt;CH$19,((CI$18-CH$19+1)*$B$2*$M$21),IF(CI$18&gt;=CH$19,$M$21*$B$2))),0)</f>
        <v>0</v>
      </c>
      <c r="CJ33" s="300">
        <f>IF('Hoja De Calculo'!CK13&gt;='Hoja De Calculo'!CJ13,IF(CJ$18=100,($M$21*CJ$18*$B$2)-SUM($I33:CI33),IF(CJ$18&gt;CI$19,((CJ$18-CI$19+1)*$B$2*$M$21),IF(CJ$18&gt;=CI$19,$M$21*$B$2))),0)</f>
        <v>0</v>
      </c>
      <c r="CK33" s="300">
        <f>IF('Hoja De Calculo'!CL13&gt;='Hoja De Calculo'!CK13,IF(CK$18=100,($M$21*CK$18*$B$2)-SUM($I33:CJ33),IF(CK$18&gt;CJ$19,((CK$18-CJ$19+1)*$B$2*$M$21),IF(CK$18&gt;=CJ$19,$M$21*$B$2))),0)</f>
        <v>0</v>
      </c>
      <c r="CL33" s="300">
        <f>IF('Hoja De Calculo'!CM13&gt;='Hoja De Calculo'!CL13,IF(CL$18=100,($M$21*CL$18*$B$2)-SUM($I33:CK33),IF(CL$18&gt;CK$19,((CL$18-CK$19+1)*$B$2*$M$21),IF(CL$18&gt;=CK$19,$M$21*$B$2))),0)</f>
        <v>0</v>
      </c>
      <c r="CM33" s="300">
        <f>IF('Hoja De Calculo'!CN13&gt;='Hoja De Calculo'!CM13,IF(CM$18=100,($M$21*CM$18*$B$2)-SUM($I33:CL33),IF(CM$18&gt;CL$19,((CM$18-CL$19+1)*$B$2*$M$21),IF(CM$18&gt;=CL$19,$M$21*$B$2))),0)</f>
        <v>0</v>
      </c>
      <c r="CN33" s="300">
        <f>IF('Hoja De Calculo'!CO13&gt;='Hoja De Calculo'!CN13,IF(CN$18=100,($M$21*CN$18*$B$2)-SUM($I33:CM33),IF(CN$18&gt;CM$19,((CN$18-CM$19+1)*$B$2*$M$21),IF(CN$18&gt;=CM$19,$M$21*$B$2))),0)</f>
        <v>0</v>
      </c>
      <c r="CO33" s="300">
        <f>IF('Hoja De Calculo'!CP13&gt;='Hoja De Calculo'!CO13,IF(CO$18=100,($M$21*CO$18*$B$2)-SUM($I33:CN33),IF(CO$18&gt;CN$19,((CO$18-CN$19+1)*$B$2*$M$21),IF(CO$18&gt;=CN$19,$M$21*$B$2))),0)</f>
        <v>0</v>
      </c>
      <c r="CP33" s="300">
        <f>IF('Hoja De Calculo'!CQ13&gt;='Hoja De Calculo'!CP13,IF(CP$18=100,($M$21*CP$18*$B$2)-SUM($I33:CO33),IF(CP$18&gt;CO$19,((CP$18-CO$19+1)*$B$2*$M$21),IF(CP$18&gt;=CO$19,$M$21*$B$2))),0)</f>
        <v>0</v>
      </c>
      <c r="CQ33" s="300">
        <f>IF('Hoja De Calculo'!CR13&gt;='Hoja De Calculo'!CQ13,IF(CQ$18=100,($M$21*CQ$18*$B$2)-SUM($I33:CP33),IF(CQ$18&gt;CP$19,((CQ$18-CP$19+1)*$B$2*$M$21),IF(CQ$18&gt;=CP$19,$M$21*$B$2))),0)</f>
        <v>0</v>
      </c>
      <c r="CR33" s="300">
        <f>IF('Hoja De Calculo'!CS13&gt;='Hoja De Calculo'!CR13,IF(CR$18=100,($M$21*CR$18*$B$2)-SUM($I33:CQ33),IF(CR$18&gt;CQ$19,((CR$18-CQ$19+1)*$B$2*$M$21),IF(CR$18&gt;=CQ$19,$M$21*$B$2))),0)</f>
        <v>0</v>
      </c>
      <c r="CS33" s="300">
        <f>IF('Hoja De Calculo'!CT13&gt;='Hoja De Calculo'!CS13,IF(CS$18=100,($M$21*CS$18*$B$2)-SUM($I33:CR33),IF(CS$18&gt;CR$19,((CS$18-CR$19+1)*$B$2*$M$21),IF(CS$18&gt;=CR$19,$M$21*$B$2))),0)</f>
        <v>0</v>
      </c>
      <c r="CT33" s="300">
        <f>IF('Hoja De Calculo'!CU13&gt;='Hoja De Calculo'!CT13,IF(CT$18=100,($M$21*CT$18*$B$2)-SUM($I33:CS33),IF(CT$18&gt;CS$19,((CT$18-CS$19+1)*$B$2*$M$21),IF(CT$18&gt;=CS$19,$M$21*$B$2))),0)</f>
        <v>0</v>
      </c>
      <c r="CU33" s="300">
        <f>IF('Hoja De Calculo'!CV13&gt;='Hoja De Calculo'!CU13,IF(CU$18=100,($M$21*CU$18*$B$2)-SUM($I33:CT33),IF(CU$18&gt;CT$19,((CU$18-CT$19+1)*$B$2*$M$21),IF(CU$18&gt;=CT$19,$M$21*$B$2))),0)</f>
        <v>0</v>
      </c>
      <c r="CV33" s="300">
        <f>IF('Hoja De Calculo'!CW13&gt;='Hoja De Calculo'!CV13,IF(CV$18=100,($M$21*CV$18*$B$2)-SUM($I33:CU33),IF(CV$18&gt;CU$19,((CV$18-CU$19+1)*$B$2*$M$21),IF(CV$18&gt;=CU$19,$M$21*$B$2))),0)</f>
        <v>0</v>
      </c>
      <c r="CW33" s="300">
        <f>IF('Hoja De Calculo'!CX13&gt;='Hoja De Calculo'!CW13,IF(CW$18=100,($M$21*CW$18*$B$2)-SUM($I33:CV33),IF(CW$18&gt;CV$19,((CW$18-CV$19+1)*$B$2*$M$21),IF(CW$18&gt;=CV$19,$M$21*$B$2))),0)</f>
        <v>0</v>
      </c>
    </row>
    <row r="34" spans="1:101" x14ac:dyDescent="0.35">
      <c r="A34" t="s">
        <v>167</v>
      </c>
      <c r="C34" s="265"/>
      <c r="D34" s="265"/>
      <c r="E34" s="265"/>
      <c r="F34" s="265"/>
      <c r="G34" s="265"/>
      <c r="H34" s="265"/>
      <c r="I34" s="265"/>
      <c r="J34" s="265"/>
      <c r="K34" s="265"/>
      <c r="L34" s="265"/>
      <c r="M34" s="265"/>
      <c r="N34" s="287">
        <f>(N$21*$B$2*(N$19+(IF(N$19=100,0,1))))</f>
        <v>0</v>
      </c>
      <c r="O34" s="300">
        <f>IF('Hoja De Calculo'!P13&gt;='Hoja De Calculo'!O13,IF(O$18=100,($N$21*O$18*$B$2)-SUM($I34:N34),IF(O$18&gt;N$19,((O$18-N$19+1)*$B$2*$N$21),IF(O$18&gt;=N$19,$N$21*$B$2))),0)</f>
        <v>0</v>
      </c>
      <c r="P34" s="300">
        <f>IF('Hoja De Calculo'!Q13&gt;='Hoja De Calculo'!P13,IF(P$18=100,($N$21*P$18*$B$2)-SUM($I34:O34),IF(P$18&gt;O$19,((P$18-O$19+1)*$B$2*$N$21),IF(P$18&gt;=O$19,$N$21*$B$2))),0)</f>
        <v>0</v>
      </c>
      <c r="Q34" s="300">
        <f>IF('Hoja De Calculo'!R13&gt;='Hoja De Calculo'!Q13,IF(Q$18=100,($N$21*Q$18*$B$2)-SUM($I34:P34),IF(Q$18&gt;P$19,((Q$18-P$19+1)*$B$2*$N$21),IF(Q$18&gt;=P$19,$N$21*$B$2))),0)</f>
        <v>0</v>
      </c>
      <c r="R34" s="300">
        <f>IF('Hoja De Calculo'!S13&gt;='Hoja De Calculo'!R13,IF(R$18=100,($N$21*R$18*$B$2)-SUM($I34:Q34),IF(R$18&gt;Q$19,((R$18-Q$19+1)*$B$2*$N$21),IF(R$18&gt;=Q$19,$N$21*$B$2))),0)</f>
        <v>0</v>
      </c>
      <c r="S34" s="300">
        <f>IF('Hoja De Calculo'!T13&gt;='Hoja De Calculo'!S13,IF(S$18=100,($N$21*S$18*$B$2)-SUM($I34:R34),IF(S$18&gt;R$19,((S$18-R$19+1)*$B$2*$N$21),IF(S$18&gt;=R$19,$N$21*$B$2))),0)</f>
        <v>0</v>
      </c>
      <c r="T34" s="300">
        <f>IF('Hoja De Calculo'!U13&gt;='Hoja De Calculo'!T13,IF(T$18=100,($N$21*T$18*$B$2)-SUM($I34:S34),IF(T$18&gt;S$19,((T$18-S$19+1)*$B$2*$N$21),IF(T$18&gt;=S$19,$N$21*$B$2))),0)</f>
        <v>0</v>
      </c>
      <c r="U34" s="300">
        <f>IF('Hoja De Calculo'!V13&gt;='Hoja De Calculo'!U13,IF(U$18=100,($N$21*U$18*$B$2)-SUM($I34:T34),IF(U$18&gt;T$19,((U$18-T$19+1)*$B$2*$N$21),IF(U$18&gt;=T$19,$N$21*$B$2))),0)</f>
        <v>0</v>
      </c>
      <c r="V34" s="300">
        <f>IF('Hoja De Calculo'!W13&gt;='Hoja De Calculo'!V13,IF(V$18=100,($N$21*V$18*$B$2)-SUM($I34:U34),IF(V$18&gt;U$19,((V$18-U$19+1)*$B$2*$N$21),IF(V$18&gt;=U$19,$N$21*$B$2))),0)</f>
        <v>0</v>
      </c>
      <c r="W34" s="300">
        <f>IF('Hoja De Calculo'!X13&gt;='Hoja De Calculo'!W13,IF(W$18=100,($N$21*W$18*$B$2)-SUM($I34:V34),IF(W$18&gt;V$19,((W$18-V$19+1)*$B$2*$N$21),IF(W$18&gt;=V$19,$N$21*$B$2))),0)</f>
        <v>0</v>
      </c>
      <c r="X34" s="300">
        <f>IF('Hoja De Calculo'!Y13&gt;='Hoja De Calculo'!X13,IF(X$18=100,($N$21*X$18*$B$2)-SUM($I34:W34),IF(X$18&gt;W$19,((X$18-W$19+1)*$B$2*$N$21),IF(X$18&gt;=W$19,$N$21*$B$2))),0)</f>
        <v>0</v>
      </c>
      <c r="Y34" s="300">
        <f>IF('Hoja De Calculo'!Z13&gt;='Hoja De Calculo'!Y13,IF(Y$18=100,($N$21*Y$18*$B$2)-SUM($I34:X34),IF(Y$18&gt;X$19,((Y$18-X$19+1)*$B$2*$N$21),IF(Y$18&gt;=X$19,$N$21*$B$2))),0)</f>
        <v>0</v>
      </c>
      <c r="Z34" s="300">
        <f>IF('Hoja De Calculo'!AA13&gt;='Hoja De Calculo'!Z13,IF(Z$18=100,($N$21*Z$18*$B$2)-SUM($I34:Y34),IF(Z$18&gt;Y$19,((Z$18-Y$19+1)*$B$2*$N$21),IF(Z$18&gt;=Y$19,$N$21*$B$2))),0)</f>
        <v>0</v>
      </c>
      <c r="AA34" s="300">
        <f>IF('Hoja De Calculo'!AB13&gt;='Hoja De Calculo'!AA13,IF(AA$18=100,($N$21*AA$18*$B$2)-SUM($I34:Z34),IF(AA$18&gt;Z$19,((AA$18-Z$19+1)*$B$2*$N$21),IF(AA$18&gt;=Z$19,$N$21*$B$2))),0)</f>
        <v>0</v>
      </c>
      <c r="AB34" s="300">
        <f>IF('Hoja De Calculo'!AC13&gt;='Hoja De Calculo'!AB13,IF(AB$18=100,($N$21*AB$18*$B$2)-SUM($I34:AA34),IF(AB$18&gt;AA$19,((AB$18-AA$19+1)*$B$2*$N$21),IF(AB$18&gt;=AA$19,$N$21*$B$2))),0)</f>
        <v>0</v>
      </c>
      <c r="AC34" s="300">
        <f>IF('Hoja De Calculo'!AD13&gt;='Hoja De Calculo'!AC13,IF(AC$18=100,($N$21*AC$18*$B$2)-SUM($I34:AB34),IF(AC$18&gt;AB$19,((AC$18-AB$19+1)*$B$2*$N$21),IF(AC$18&gt;=AB$19,$N$21*$B$2))),0)</f>
        <v>0</v>
      </c>
      <c r="AD34" s="300">
        <f>IF('Hoja De Calculo'!AE13&gt;='Hoja De Calculo'!AD13,IF(AD$18=100,($N$21*AD$18*$B$2)-SUM($I34:AC34),IF(AD$18&gt;AC$19,((AD$18-AC$19+1)*$B$2*$N$21),IF(AD$18&gt;=AC$19,$N$21*$B$2))),0)</f>
        <v>0</v>
      </c>
      <c r="AE34" s="300">
        <f>IF('Hoja De Calculo'!AF13&gt;='Hoja De Calculo'!AE13,IF(AE$18=100,($N$21*AE$18*$B$2)-SUM($I34:AD34),IF(AE$18&gt;AD$19,((AE$18-AD$19+1)*$B$2*$N$21),IF(AE$18&gt;=AD$19,$N$21*$B$2))),0)</f>
        <v>0</v>
      </c>
      <c r="AF34" s="300">
        <f>IF('Hoja De Calculo'!AG13&gt;='Hoja De Calculo'!AF13,IF(AF$18=100,($N$21*AF$18*$B$2)-SUM($I34:AE34),IF(AF$18&gt;AE$19,((AF$18-AE$19+1)*$B$2*$N$21),IF(AF$18&gt;=AE$19,$N$21*$B$2))),0)</f>
        <v>0</v>
      </c>
      <c r="AG34" s="300">
        <f>IF('Hoja De Calculo'!AH13&gt;='Hoja De Calculo'!AG13,IF(AG$18=100,($N$21*AG$18*$B$2)-SUM($I34:AF34),IF(AG$18&gt;AF$19,((AG$18-AF$19+1)*$B$2*$N$21),IF(AG$18&gt;=AF$19,$N$21*$B$2))),0)</f>
        <v>0</v>
      </c>
      <c r="AH34" s="300">
        <f>IF('Hoja De Calculo'!AI13&gt;='Hoja De Calculo'!AH13,IF(AH$18=100,($N$21*AH$18*$B$2)-SUM($I34:AG34),IF(AH$18&gt;AG$19,((AH$18-AG$19+1)*$B$2*$N$21),IF(AH$18&gt;=AG$19,$N$21*$B$2))),0)</f>
        <v>0</v>
      </c>
      <c r="AI34" s="300">
        <f>IF('Hoja De Calculo'!AJ13&gt;='Hoja De Calculo'!AI13,IF(AI$18=100,($N$21*AI$18*$B$2)-SUM($I34:AH34),IF(AI$18&gt;AH$19,((AI$18-AH$19+1)*$B$2*$N$21),IF(AI$18&gt;=AH$19,$N$21*$B$2))),0)</f>
        <v>0</v>
      </c>
      <c r="AJ34" s="300">
        <f>IF('Hoja De Calculo'!AK13&gt;='Hoja De Calculo'!AJ13,IF(AJ$18=100,($N$21*AJ$18*$B$2)-SUM($I34:AI34),IF(AJ$18&gt;AI$19,((AJ$18-AI$19+1)*$B$2*$N$21),IF(AJ$18&gt;=AI$19,$N$21*$B$2))),0)</f>
        <v>0</v>
      </c>
      <c r="AK34" s="300">
        <f>IF('Hoja De Calculo'!AL13&gt;='Hoja De Calculo'!AK13,IF(AK$18=100,($N$21*AK$18*$B$2)-SUM($I34:AJ34),IF(AK$18&gt;AJ$19,((AK$18-AJ$19+1)*$B$2*$N$21),IF(AK$18&gt;=AJ$19,$N$21*$B$2))),0)</f>
        <v>0</v>
      </c>
      <c r="AL34" s="300">
        <f>IF('Hoja De Calculo'!AM13&gt;='Hoja De Calculo'!AL13,IF(AL$18=100,($N$21*AL$18*$B$2)-SUM($I34:AK34),IF(AL$18&gt;AK$19,((AL$18-AK$19+1)*$B$2*$N$21),IF(AL$18&gt;=AK$19,$N$21*$B$2))),0)</f>
        <v>0</v>
      </c>
      <c r="AM34" s="300">
        <f>IF('Hoja De Calculo'!AN13&gt;='Hoja De Calculo'!AM13,IF(AM$18=100,($N$21*AM$18*$B$2)-SUM($I34:AL34),IF(AM$18&gt;AL$19,((AM$18-AL$19+1)*$B$2*$N$21),IF(AM$18&gt;=AL$19,$N$21*$B$2))),0)</f>
        <v>0</v>
      </c>
      <c r="AN34" s="300">
        <f>IF('Hoja De Calculo'!AO13&gt;='Hoja De Calculo'!AN13,IF(AN$18=100,($N$21*AN$18*$B$2)-SUM($I34:AM34),IF(AN$18&gt;AM$19,((AN$18-AM$19+1)*$B$2*$N$21),IF(AN$18&gt;=AM$19,$N$21*$B$2))),0)</f>
        <v>0</v>
      </c>
      <c r="AO34" s="300">
        <f>IF('Hoja De Calculo'!AP13&gt;='Hoja De Calculo'!AO13,IF(AO$18=100,($N$21*AO$18*$B$2)-SUM($I34:AN34),IF(AO$18&gt;AN$19,((AO$18-AN$19+1)*$B$2*$N$21),IF(AO$18&gt;=AN$19,$N$21*$B$2))),0)</f>
        <v>0</v>
      </c>
      <c r="AP34" s="300">
        <f>IF('Hoja De Calculo'!AQ13&gt;='Hoja De Calculo'!AP13,IF(AP$18=100,($N$21*AP$18*$B$2)-SUM($I34:AO34),IF(AP$18&gt;AO$19,((AP$18-AO$19+1)*$B$2*$N$21),IF(AP$18&gt;=AO$19,$N$21*$B$2))),0)</f>
        <v>0</v>
      </c>
      <c r="AQ34" s="300">
        <f>IF('Hoja De Calculo'!AR13&gt;='Hoja De Calculo'!AQ13,IF(AQ$18=100,($N$21*AQ$18*$B$2)-SUM($I34:AP34),IF(AQ$18&gt;AP$19,((AQ$18-AP$19+1)*$B$2*$N$21),IF(AQ$18&gt;=AP$19,$N$21*$B$2))),0)</f>
        <v>0</v>
      </c>
      <c r="AR34" s="300">
        <f>IF('Hoja De Calculo'!AS13&gt;='Hoja De Calculo'!AR13,IF(AR$18=100,($N$21*AR$18*$B$2)-SUM($I34:AQ34),IF(AR$18&gt;AQ$19,((AR$18-AQ$19+1)*$B$2*$N$21),IF(AR$18&gt;=AQ$19,$N$21*$B$2))),0)</f>
        <v>0</v>
      </c>
      <c r="AS34" s="300">
        <f>IF('Hoja De Calculo'!AT13&gt;='Hoja De Calculo'!AS13,IF(AS$18=100,($N$21*AS$18*$B$2)-SUM($I34:AR34),IF(AS$18&gt;AR$19,((AS$18-AR$19+1)*$B$2*$N$21),IF(AS$18&gt;=AR$19,$N$21*$B$2))),0)</f>
        <v>0</v>
      </c>
      <c r="AT34" s="300">
        <f>IF('Hoja De Calculo'!AU13&gt;='Hoja De Calculo'!AT13,IF(AT$18=100,($N$21*AT$18*$B$2)-SUM($I34:AS34),IF(AT$18&gt;AS$19,((AT$18-AS$19+1)*$B$2*$N$21),IF(AT$18&gt;=AS$19,$N$21*$B$2))),0)</f>
        <v>0</v>
      </c>
      <c r="AU34" s="300">
        <f>IF('Hoja De Calculo'!AV13&gt;='Hoja De Calculo'!AU13,IF(AU$18=100,($N$21*AU$18*$B$2)-SUM($I34:AT34),IF(AU$18&gt;AT$19,((AU$18-AT$19+1)*$B$2*$N$21),IF(AU$18&gt;=AT$19,$N$21*$B$2))),0)</f>
        <v>0</v>
      </c>
      <c r="AV34" s="300">
        <f>IF('Hoja De Calculo'!AW13&gt;='Hoja De Calculo'!AV13,IF(AV$18=100,($N$21*AV$18*$B$2)-SUM($I34:AU34),IF(AV$18&gt;AU$19,((AV$18-AU$19+1)*$B$2*$N$21),IF(AV$18&gt;=AU$19,$N$21*$B$2))),0)</f>
        <v>0</v>
      </c>
      <c r="AW34" s="300">
        <f>IF('Hoja De Calculo'!AX13&gt;='Hoja De Calculo'!AW13,IF(AW$18=100,($N$21*AW$18*$B$2)-SUM($I34:AV34),IF(AW$18&gt;AV$19,((AW$18-AV$19+1)*$B$2*$N$21),IF(AW$18&gt;=AV$19,$N$21*$B$2))),0)</f>
        <v>0</v>
      </c>
      <c r="AX34" s="300">
        <f>IF('Hoja De Calculo'!AY13&gt;='Hoja De Calculo'!AX13,IF(AX$18=100,($N$21*AX$18*$B$2)-SUM($I34:AW34),IF(AX$18&gt;AW$19,((AX$18-AW$19+1)*$B$2*$N$21),IF(AX$18&gt;=AW$19,$N$21*$B$2))),0)</f>
        <v>0</v>
      </c>
      <c r="AY34" s="300">
        <f>IF('Hoja De Calculo'!AZ13&gt;='Hoja De Calculo'!AY13,IF(AY$18=100,($N$21*AY$18*$B$2)-SUM($I34:AX34),IF(AY$18&gt;AX$19,((AY$18-AX$19+1)*$B$2*$N$21),IF(AY$18&gt;=AX$19,$N$21*$B$2))),0)</f>
        <v>0</v>
      </c>
      <c r="AZ34" s="300">
        <f>IF('Hoja De Calculo'!BA13&gt;='Hoja De Calculo'!AZ13,IF(AZ$18=100,($N$21*AZ$18*$B$2)-SUM($I34:AY34),IF(AZ$18&gt;AY$19,((AZ$18-AY$19+1)*$B$2*$N$21),IF(AZ$18&gt;=AY$19,$N$21*$B$2))),0)</f>
        <v>0</v>
      </c>
      <c r="BA34" s="300">
        <f>IF('Hoja De Calculo'!BB13&gt;='Hoja De Calculo'!BA13,IF(BA$18=100,($N$21*BA$18*$B$2)-SUM($I34:AZ34),IF(BA$18&gt;AZ$19,((BA$18-AZ$19+1)*$B$2*$N$21),IF(BA$18&gt;=AZ$19,$N$21*$B$2))),0)</f>
        <v>0</v>
      </c>
      <c r="BB34" s="300">
        <f>IF('Hoja De Calculo'!BC13&gt;='Hoja De Calculo'!BB13,IF(BB$18=100,($N$21*BB$18*$B$2)-SUM($I34:BA34),IF(BB$18&gt;BA$19,((BB$18-BA$19+1)*$B$2*$N$21),IF(BB$18&gt;=BA$19,$N$21*$B$2))),0)</f>
        <v>0</v>
      </c>
      <c r="BC34" s="300">
        <f>IF('Hoja De Calculo'!BD13&gt;='Hoja De Calculo'!BC13,IF(BC$18=100,($N$21*BC$18*$B$2)-SUM($I34:BB34),IF(BC$18&gt;BB$19,((BC$18-BB$19+1)*$B$2*$N$21),IF(BC$18&gt;=BB$19,$N$21*$B$2))),0)</f>
        <v>0</v>
      </c>
      <c r="BD34" s="300">
        <f>IF('Hoja De Calculo'!BE13&gt;='Hoja De Calculo'!BD13,IF(BD$18=100,($N$21*BD$18*$B$2)-SUM($I34:BC34),IF(BD$18&gt;BC$19,((BD$18-BC$19+1)*$B$2*$N$21),IF(BD$18&gt;=BC$19,$N$21*$B$2))),0)</f>
        <v>0</v>
      </c>
      <c r="BE34" s="300">
        <f>IF('Hoja De Calculo'!BF13&gt;='Hoja De Calculo'!BE13,IF(BE$18=100,($N$21*BE$18*$B$2)-SUM($I34:BD34),IF(BE$18&gt;BD$19,((BE$18-BD$19+1)*$B$2*$N$21),IF(BE$18&gt;=BD$19,$N$21*$B$2))),0)</f>
        <v>0</v>
      </c>
      <c r="BF34" s="300">
        <f>IF('Hoja De Calculo'!BG13&gt;='Hoja De Calculo'!BF13,IF(BF$18=100,($N$21*BF$18*$B$2)-SUM($I34:BE34),IF(BF$18&gt;BE$19,((BF$18-BE$19+1)*$B$2*$N$21),IF(BF$18&gt;=BE$19,$N$21*$B$2))),0)</f>
        <v>0</v>
      </c>
      <c r="BG34" s="300">
        <f>IF('Hoja De Calculo'!BH13&gt;='Hoja De Calculo'!BG13,IF(BG$18=100,($N$21*BG$18*$B$2)-SUM($I34:BF34),IF(BG$18&gt;BF$19,((BG$18-BF$19+1)*$B$2*$N$21),IF(BG$18&gt;=BF$19,$N$21*$B$2))),0)</f>
        <v>0</v>
      </c>
      <c r="BH34" s="300">
        <f>IF('Hoja De Calculo'!BI13&gt;='Hoja De Calculo'!BH13,IF(BH$18=100,($N$21*BH$18*$B$2)-SUM($I34:BG34),IF(BH$18&gt;BG$19,((BH$18-BG$19+1)*$B$2*$N$21),IF(BH$18&gt;=BG$19,$N$21*$B$2))),0)</f>
        <v>0</v>
      </c>
      <c r="BI34" s="300">
        <f>IF('Hoja De Calculo'!BJ13&gt;='Hoja De Calculo'!BI13,IF(BI$18=100,($N$21*BI$18*$B$2)-SUM($I34:BH34),IF(BI$18&gt;BH$19,((BI$18-BH$19+1)*$B$2*$N$21),IF(BI$18&gt;=BH$19,$N$21*$B$2))),0)</f>
        <v>0</v>
      </c>
      <c r="BJ34" s="300">
        <f>IF('Hoja De Calculo'!BK13&gt;='Hoja De Calculo'!BJ13,IF(BJ$18=100,($N$21*BJ$18*$B$2)-SUM($I34:BI34),IF(BJ$18&gt;BI$19,((BJ$18-BI$19+1)*$B$2*$N$21),IF(BJ$18&gt;=BI$19,$N$21*$B$2))),0)</f>
        <v>0</v>
      </c>
      <c r="BK34" s="300">
        <f>IF('Hoja De Calculo'!BL13&gt;='Hoja De Calculo'!BK13,IF(BK$18=100,($N$21*BK$18*$B$2)-SUM($I34:BJ34),IF(BK$18&gt;BJ$19,((BK$18-BJ$19+1)*$B$2*$N$21),IF(BK$18&gt;=BJ$19,$N$21*$B$2))),0)</f>
        <v>0</v>
      </c>
      <c r="BL34" s="300">
        <f>IF('Hoja De Calculo'!BM13&gt;='Hoja De Calculo'!BL13,IF(BL$18=100,($N$21*BL$18*$B$2)-SUM($I34:BK34),IF(BL$18&gt;BK$19,((BL$18-BK$19+1)*$B$2*$N$21),IF(BL$18&gt;=BK$19,$N$21*$B$2))),0)</f>
        <v>0</v>
      </c>
      <c r="BM34" s="300">
        <f>IF('Hoja De Calculo'!BN13&gt;='Hoja De Calculo'!BM13,IF(BM$18=100,($N$21*BM$18*$B$2)-SUM($I34:BL34),IF(BM$18&gt;BL$19,((BM$18-BL$19+1)*$B$2*$N$21),IF(BM$18&gt;=BL$19,$N$21*$B$2))),0)</f>
        <v>0</v>
      </c>
      <c r="BN34" s="300">
        <f>IF('Hoja De Calculo'!BO13&gt;='Hoja De Calculo'!BN13,IF(BN$18=100,($N$21*BN$18*$B$2)-SUM($I34:BM34),IF(BN$18&gt;BM$19,((BN$18-BM$19+1)*$B$2*$N$21),IF(BN$18&gt;=BM$19,$N$21*$B$2))),0)</f>
        <v>0</v>
      </c>
      <c r="BO34" s="300">
        <f>IF('Hoja De Calculo'!BP13&gt;='Hoja De Calculo'!BO13,IF(BO$18=100,($N$21*BO$18*$B$2)-SUM($I34:BN34),IF(BO$18&gt;BN$19,((BO$18-BN$19+1)*$B$2*$N$21),IF(BO$18&gt;=BN$19,$N$21*$B$2))),0)</f>
        <v>0</v>
      </c>
      <c r="BP34" s="300">
        <f>IF('Hoja De Calculo'!BQ13&gt;='Hoja De Calculo'!BP13,IF(BP$18=100,($N$21*BP$18*$B$2)-SUM($I34:BO34),IF(BP$18&gt;BO$19,((BP$18-BO$19+1)*$B$2*$N$21),IF(BP$18&gt;=BO$19,$N$21*$B$2))),0)</f>
        <v>0</v>
      </c>
      <c r="BQ34" s="300">
        <f>IF('Hoja De Calculo'!BR13&gt;='Hoja De Calculo'!BQ13,IF(BQ$18=100,($N$21*BQ$18*$B$2)-SUM($I34:BP34),IF(BQ$18&gt;BP$19,((BQ$18-BP$19+1)*$B$2*$N$21),IF(BQ$18&gt;=BP$19,$N$21*$B$2))),0)</f>
        <v>0</v>
      </c>
      <c r="BR34" s="300">
        <f>IF('Hoja De Calculo'!BS13&gt;='Hoja De Calculo'!BR13,IF(BR$18=100,($N$21*BR$18*$B$2)-SUM($I34:BQ34),IF(BR$18&gt;BQ$19,((BR$18-BQ$19+1)*$B$2*$N$21),IF(BR$18&gt;=BQ$19,$N$21*$B$2))),0)</f>
        <v>0</v>
      </c>
      <c r="BS34" s="300">
        <f>IF('Hoja De Calculo'!BT13&gt;='Hoja De Calculo'!BS13,IF(BS$18=100,($N$21*BS$18*$B$2)-SUM($I34:BR34),IF(BS$18&gt;BR$19,((BS$18-BR$19+1)*$B$2*$N$21),IF(BS$18&gt;=BR$19,$N$21*$B$2))),0)</f>
        <v>0</v>
      </c>
      <c r="BT34" s="300">
        <f>IF('Hoja De Calculo'!BU13&gt;='Hoja De Calculo'!BT13,IF(BT$18=100,($N$21*BT$18*$B$2)-SUM($I34:BS34),IF(BT$18&gt;BS$19,((BT$18-BS$19+1)*$B$2*$N$21),IF(BT$18&gt;=BS$19,$N$21*$B$2))),0)</f>
        <v>0</v>
      </c>
      <c r="BU34" s="300">
        <f>IF('Hoja De Calculo'!BV13&gt;='Hoja De Calculo'!BU13,IF(BU$18=100,($N$21*BU$18*$B$2)-SUM($I34:BT34),IF(BU$18&gt;BT$19,((BU$18-BT$19+1)*$B$2*$N$21),IF(BU$18&gt;=BT$19,$N$21*$B$2))),0)</f>
        <v>0</v>
      </c>
      <c r="BV34" s="300">
        <f>IF('Hoja De Calculo'!BW13&gt;='Hoja De Calculo'!BV13,IF(BV$18=100,($N$21*BV$18*$B$2)-SUM($I34:BU34),IF(BV$18&gt;BU$19,((BV$18-BU$19+1)*$B$2*$N$21),IF(BV$18&gt;=BU$19,$N$21*$B$2))),0)</f>
        <v>0</v>
      </c>
      <c r="BW34" s="300">
        <f>IF('Hoja De Calculo'!BX13&gt;='Hoja De Calculo'!BW13,IF(BW$18=100,($N$21*BW$18*$B$2)-SUM($I34:BV34),IF(BW$18&gt;BV$19,((BW$18-BV$19+1)*$B$2*$N$21),IF(BW$18&gt;=BV$19,$N$21*$B$2))),0)</f>
        <v>0</v>
      </c>
      <c r="BX34" s="300">
        <f>IF('Hoja De Calculo'!BY13&gt;='Hoja De Calculo'!BX13,IF(BX$18=100,($N$21*BX$18*$B$2)-SUM($I34:BW34),IF(BX$18&gt;BW$19,((BX$18-BW$19+1)*$B$2*$N$21),IF(BX$18&gt;=BW$19,$N$21*$B$2))),0)</f>
        <v>0</v>
      </c>
      <c r="BY34" s="300">
        <f>IF('Hoja De Calculo'!BZ13&gt;='Hoja De Calculo'!BY13,IF(BY$18=100,($N$21*BY$18*$B$2)-SUM($I34:BX34),IF(BY$18&gt;BX$19,((BY$18-BX$19+1)*$B$2*$N$21),IF(BY$18&gt;=BX$19,$N$21*$B$2))),0)</f>
        <v>0</v>
      </c>
      <c r="BZ34" s="300">
        <f>IF('Hoja De Calculo'!CA13&gt;='Hoja De Calculo'!BZ13,IF(BZ$18=100,($N$21*BZ$18*$B$2)-SUM($I34:BY34),IF(BZ$18&gt;BY$19,((BZ$18-BY$19+1)*$B$2*$N$21),IF(BZ$18&gt;=BY$19,$N$21*$B$2))),0)</f>
        <v>0</v>
      </c>
      <c r="CA34" s="300">
        <f>IF('Hoja De Calculo'!CB13&gt;='Hoja De Calculo'!CA13,IF(CA$18=100,($N$21*CA$18*$B$2)-SUM($I34:BZ34),IF(CA$18&gt;BZ$19,((CA$18-BZ$19+1)*$B$2*$N$21),IF(CA$18&gt;=BZ$19,$N$21*$B$2))),0)</f>
        <v>0</v>
      </c>
      <c r="CB34" s="300">
        <f>IF('Hoja De Calculo'!CC13&gt;='Hoja De Calculo'!CB13,IF(CB$18=100,($N$21*CB$18*$B$2)-SUM($I34:CA34),IF(CB$18&gt;CA$19,((CB$18-CA$19+1)*$B$2*$N$21),IF(CB$18&gt;=CA$19,$N$21*$B$2))),0)</f>
        <v>0</v>
      </c>
      <c r="CC34" s="300">
        <f>IF('Hoja De Calculo'!CD13&gt;='Hoja De Calculo'!CC13,IF(CC$18=100,($N$21*CC$18*$B$2)-SUM($I34:CB34),IF(CC$18&gt;CB$19,((CC$18-CB$19+1)*$B$2*$N$21),IF(CC$18&gt;=CB$19,$N$21*$B$2))),0)</f>
        <v>0</v>
      </c>
      <c r="CD34" s="300">
        <f>IF('Hoja De Calculo'!CE13&gt;='Hoja De Calculo'!CD13,IF(CD$18=100,($N$21*CD$18*$B$2)-SUM($I34:CC34),IF(CD$18&gt;CC$19,((CD$18-CC$19+1)*$B$2*$N$21),IF(CD$18&gt;=CC$19,$N$21*$B$2))),0)</f>
        <v>0</v>
      </c>
      <c r="CE34" s="300">
        <f>IF('Hoja De Calculo'!CF13&gt;='Hoja De Calculo'!CE13,IF(CE$18=100,($N$21*CE$18*$B$2)-SUM($I34:CD34),IF(CE$18&gt;CD$19,((CE$18-CD$19+1)*$B$2*$N$21),IF(CE$18&gt;=CD$19,$N$21*$B$2))),0)</f>
        <v>0</v>
      </c>
      <c r="CF34" s="300">
        <f>IF('Hoja De Calculo'!CG13&gt;='Hoja De Calculo'!CF13,IF(CF$18=100,($N$21*CF$18*$B$2)-SUM($I34:CE34),IF(CF$18&gt;CE$19,((CF$18-CE$19+1)*$B$2*$N$21),IF(CF$18&gt;=CE$19,$N$21*$B$2))),0)</f>
        <v>0</v>
      </c>
      <c r="CG34" s="300">
        <f>IF('Hoja De Calculo'!CH13&gt;='Hoja De Calculo'!CG13,IF(CG$18=100,($N$21*CG$18*$B$2)-SUM($I34:CF34),IF(CG$18&gt;CF$19,((CG$18-CF$19+1)*$B$2*$N$21),IF(CG$18&gt;=CF$19,$N$21*$B$2))),0)</f>
        <v>0</v>
      </c>
      <c r="CH34" s="300">
        <f>IF('Hoja De Calculo'!CI13&gt;='Hoja De Calculo'!CH13,IF(CH$18=100,($N$21*CH$18*$B$2)-SUM($I34:CG34),IF(CH$18&gt;CG$19,((CH$18-CG$19+1)*$B$2*$N$21),IF(CH$18&gt;=CG$19,$N$21*$B$2))),0)</f>
        <v>0</v>
      </c>
      <c r="CI34" s="300">
        <f>IF('Hoja De Calculo'!CJ13&gt;='Hoja De Calculo'!CI13,IF(CI$18=100,($N$21*CI$18*$B$2)-SUM($I34:CH34),IF(CI$18&gt;CH$19,((CI$18-CH$19+1)*$B$2*$N$21),IF(CI$18&gt;=CH$19,$N$21*$B$2))),0)</f>
        <v>0</v>
      </c>
      <c r="CJ34" s="300">
        <f>IF('Hoja De Calculo'!CK13&gt;='Hoja De Calculo'!CJ13,IF(CJ$18=100,($N$21*CJ$18*$B$2)-SUM($I34:CI34),IF(CJ$18&gt;CI$19,((CJ$18-CI$19+1)*$B$2*$N$21),IF(CJ$18&gt;=CI$19,$N$21*$B$2))),0)</f>
        <v>0</v>
      </c>
      <c r="CK34" s="300">
        <f>IF('Hoja De Calculo'!CL13&gt;='Hoja De Calculo'!CK13,IF(CK$18=100,($N$21*CK$18*$B$2)-SUM($I34:CJ34),IF(CK$18&gt;CJ$19,((CK$18-CJ$19+1)*$B$2*$N$21),IF(CK$18&gt;=CJ$19,$N$21*$B$2))),0)</f>
        <v>0</v>
      </c>
      <c r="CL34" s="300">
        <f>IF('Hoja De Calculo'!CM13&gt;='Hoja De Calculo'!CL13,IF(CL$18=100,($N$21*CL$18*$B$2)-SUM($I34:CK34),IF(CL$18&gt;CK$19,((CL$18-CK$19+1)*$B$2*$N$21),IF(CL$18&gt;=CK$19,$N$21*$B$2))),0)</f>
        <v>0</v>
      </c>
      <c r="CM34" s="300">
        <f>IF('Hoja De Calculo'!CN13&gt;='Hoja De Calculo'!CM13,IF(CM$18=100,($N$21*CM$18*$B$2)-SUM($I34:CL34),IF(CM$18&gt;CL$19,((CM$18-CL$19+1)*$B$2*$N$21),IF(CM$18&gt;=CL$19,$N$21*$B$2))),0)</f>
        <v>0</v>
      </c>
      <c r="CN34" s="300">
        <f>IF('Hoja De Calculo'!CO13&gt;='Hoja De Calculo'!CN13,IF(CN$18=100,($N$21*CN$18*$B$2)-SUM($I34:CM34),IF(CN$18&gt;CM$19,((CN$18-CM$19+1)*$B$2*$N$21),IF(CN$18&gt;=CM$19,$N$21*$B$2))),0)</f>
        <v>0</v>
      </c>
      <c r="CO34" s="300">
        <f>IF('Hoja De Calculo'!CP13&gt;='Hoja De Calculo'!CO13,IF(CO$18=100,($N$21*CO$18*$B$2)-SUM($I34:CN34),IF(CO$18&gt;CN$19,((CO$18-CN$19+1)*$B$2*$N$21),IF(CO$18&gt;=CN$19,$N$21*$B$2))),0)</f>
        <v>0</v>
      </c>
      <c r="CP34" s="300">
        <f>IF('Hoja De Calculo'!CQ13&gt;='Hoja De Calculo'!CP13,IF(CP$18=100,($N$21*CP$18*$B$2)-SUM($I34:CO34),IF(CP$18&gt;CO$19,((CP$18-CO$19+1)*$B$2*$N$21),IF(CP$18&gt;=CO$19,$N$21*$B$2))),0)</f>
        <v>0</v>
      </c>
      <c r="CQ34" s="300">
        <f>IF('Hoja De Calculo'!CR13&gt;='Hoja De Calculo'!CQ13,IF(CQ$18=100,($N$21*CQ$18*$B$2)-SUM($I34:CP34),IF(CQ$18&gt;CP$19,((CQ$18-CP$19+1)*$B$2*$N$21),IF(CQ$18&gt;=CP$19,$N$21*$B$2))),0)</f>
        <v>0</v>
      </c>
      <c r="CR34" s="300">
        <f>IF('Hoja De Calculo'!CS13&gt;='Hoja De Calculo'!CR13,IF(CR$18=100,($N$21*CR$18*$B$2)-SUM($I34:CQ34),IF(CR$18&gt;CQ$19,((CR$18-CQ$19+1)*$B$2*$N$21),IF(CR$18&gt;=CQ$19,$N$21*$B$2))),0)</f>
        <v>0</v>
      </c>
      <c r="CS34" s="300">
        <f>IF('Hoja De Calculo'!CT13&gt;='Hoja De Calculo'!CS13,IF(CS$18=100,($N$21*CS$18*$B$2)-SUM($I34:CR34),IF(CS$18&gt;CR$19,((CS$18-CR$19+1)*$B$2*$N$21),IF(CS$18&gt;=CR$19,$N$21*$B$2))),0)</f>
        <v>0</v>
      </c>
      <c r="CT34" s="300">
        <f>IF('Hoja De Calculo'!CU13&gt;='Hoja De Calculo'!CT13,IF(CT$18=100,($N$21*CT$18*$B$2)-SUM($I34:CS34),IF(CT$18&gt;CS$19,((CT$18-CS$19+1)*$B$2*$N$21),IF(CT$18&gt;=CS$19,$N$21*$B$2))),0)</f>
        <v>0</v>
      </c>
      <c r="CU34" s="300">
        <f>IF('Hoja De Calculo'!CV13&gt;='Hoja De Calculo'!CU13,IF(CU$18=100,($N$21*CU$18*$B$2)-SUM($I34:CT34),IF(CU$18&gt;CT$19,((CU$18-CT$19+1)*$B$2*$N$21),IF(CU$18&gt;=CT$19,$N$21*$B$2))),0)</f>
        <v>0</v>
      </c>
      <c r="CV34" s="300">
        <f>IF('Hoja De Calculo'!CW13&gt;='Hoja De Calculo'!CV13,IF(CV$18=100,($N$21*CV$18*$B$2)-SUM($I34:CU34),IF(CV$18&gt;CU$19,((CV$18-CU$19+1)*$B$2*$N$21),IF(CV$18&gt;=CU$19,$N$21*$B$2))),0)</f>
        <v>0</v>
      </c>
      <c r="CW34" s="300">
        <f>IF('Hoja De Calculo'!CX13&gt;='Hoja De Calculo'!CW13,IF(CW$18=100,($N$21*CW$18*$B$2)-SUM($I34:CV34),IF(CW$18&gt;CV$19,((CW$18-CV$19+1)*$B$2*$N$21),IF(CW$18&gt;=CV$19,$N$21*$B$2))),0)</f>
        <v>0</v>
      </c>
    </row>
    <row r="35" spans="1:101" x14ac:dyDescent="0.35">
      <c r="A35" t="s">
        <v>168</v>
      </c>
      <c r="C35" s="265"/>
      <c r="D35" s="265"/>
      <c r="E35" s="265"/>
      <c r="F35" s="265"/>
      <c r="G35" s="265"/>
      <c r="H35" s="265"/>
      <c r="I35" s="265"/>
      <c r="J35" s="265"/>
      <c r="K35" s="265"/>
      <c r="L35" s="265"/>
      <c r="M35" s="265"/>
      <c r="N35" s="273"/>
      <c r="O35" s="287">
        <f>(O$21*$B$2*(O$19+(IF(O$19=100,0,1))))</f>
        <v>0</v>
      </c>
      <c r="P35" s="300">
        <f>IF('Hoja De Calculo'!Q13&gt;='Hoja De Calculo'!P13,IF(P$18=100,($O$21*P$18*$B$2)-SUM($I35:O35),IF(P$18&gt;O$19,((P$18-O$19+1)*$B$2*$O$21),IF(P$18&gt;=O$19,$O$21*$B$2))),0)</f>
        <v>0</v>
      </c>
      <c r="Q35" s="300">
        <f>IF('Hoja De Calculo'!R13&gt;='Hoja De Calculo'!Q13,IF(Q$18=100,($O$21*Q$18*$B$2)-SUM($I35:P35),IF(Q$18&gt;P$19,((Q$18-P$19+1)*$B$2*$O$21),IF(Q$18&gt;=P$19,$O$21*$B$2))),0)</f>
        <v>0</v>
      </c>
      <c r="R35" s="300">
        <f>IF('Hoja De Calculo'!S13&gt;='Hoja De Calculo'!R13,IF(R$18=100,($O$21*R$18*$B$2)-SUM($I35:Q35),IF(R$18&gt;Q$19,((R$18-Q$19+1)*$B$2*$O$21),IF(R$18&gt;=Q$19,$O$21*$B$2))),0)</f>
        <v>0</v>
      </c>
      <c r="S35" s="300">
        <f>IF('Hoja De Calculo'!T13&gt;='Hoja De Calculo'!S13,IF(S$18=100,($O$21*S$18*$B$2)-SUM($I35:R35),IF(S$18&gt;R$19,((S$18-R$19+1)*$B$2*$O$21),IF(S$18&gt;=R$19,$O$21*$B$2))),0)</f>
        <v>0</v>
      </c>
      <c r="T35" s="300">
        <f>IF('Hoja De Calculo'!U13&gt;='Hoja De Calculo'!T13,IF(T$18=100,($O$21*T$18*$B$2)-SUM($I35:S35),IF(T$18&gt;S$19,((T$18-S$19+1)*$B$2*$O$21),IF(T$18&gt;=S$19,$O$21*$B$2))),0)</f>
        <v>0</v>
      </c>
      <c r="U35" s="300">
        <f>IF('Hoja De Calculo'!V13&gt;='Hoja De Calculo'!U13,IF(U$18=100,($O$21*U$18*$B$2)-SUM($I35:T35),IF(U$18&gt;T$19,((U$18-T$19+1)*$B$2*$O$21),IF(U$18&gt;=T$19,$O$21*$B$2))),0)</f>
        <v>0</v>
      </c>
      <c r="V35" s="300">
        <f>IF('Hoja De Calculo'!W13&gt;='Hoja De Calculo'!V13,IF(V$18=100,($O$21*V$18*$B$2)-SUM($I35:U35),IF(V$18&gt;U$19,((V$18-U$19+1)*$B$2*$O$21),IF(V$18&gt;=U$19,$O$21*$B$2))),0)</f>
        <v>0</v>
      </c>
      <c r="W35" s="300">
        <f>IF('Hoja De Calculo'!X13&gt;='Hoja De Calculo'!W13,IF(W$18=100,($O$21*W$18*$B$2)-SUM($I35:V35),IF(W$18&gt;V$19,((W$18-V$19+1)*$B$2*$O$21),IF(W$18&gt;=V$19,$O$21*$B$2))),0)</f>
        <v>0</v>
      </c>
      <c r="X35" s="300">
        <f>IF('Hoja De Calculo'!Y13&gt;='Hoja De Calculo'!X13,IF(X$18=100,($O$21*X$18*$B$2)-SUM($I35:W35),IF(X$18&gt;W$19,((X$18-W$19+1)*$B$2*$O$21),IF(X$18&gt;=W$19,$O$21*$B$2))),0)</f>
        <v>0</v>
      </c>
      <c r="Y35" s="300">
        <f>IF('Hoja De Calculo'!Z13&gt;='Hoja De Calculo'!Y13,IF(Y$18=100,($O$21*Y$18*$B$2)-SUM($I35:X35),IF(Y$18&gt;X$19,((Y$18-X$19+1)*$B$2*$O$21),IF(Y$18&gt;=X$19,$O$21*$B$2))),0)</f>
        <v>0</v>
      </c>
      <c r="Z35" s="300">
        <f>IF('Hoja De Calculo'!AA13&gt;='Hoja De Calculo'!Z13,IF(Z$18=100,($O$21*Z$18*$B$2)-SUM($I35:Y35),IF(Z$18&gt;Y$19,((Z$18-Y$19+1)*$B$2*$O$21),IF(Z$18&gt;=Y$19,$O$21*$B$2))),0)</f>
        <v>0</v>
      </c>
      <c r="AA35" s="300">
        <f>IF('Hoja De Calculo'!AB13&gt;='Hoja De Calculo'!AA13,IF(AA$18=100,($O$21*AA$18*$B$2)-SUM($I35:Z35),IF(AA$18&gt;Z$19,((AA$18-Z$19+1)*$B$2*$O$21),IF(AA$18&gt;=Z$19,$O$21*$B$2))),0)</f>
        <v>0</v>
      </c>
      <c r="AB35" s="300">
        <f>IF('Hoja De Calculo'!AC13&gt;='Hoja De Calculo'!AB13,IF(AB$18=100,($O$21*AB$18*$B$2)-SUM($I35:AA35),IF(AB$18&gt;AA$19,((AB$18-AA$19+1)*$B$2*$O$21),IF(AB$18&gt;=AA$19,$O$21*$B$2))),0)</f>
        <v>0</v>
      </c>
      <c r="AC35" s="300">
        <f>IF('Hoja De Calculo'!AD13&gt;='Hoja De Calculo'!AC13,IF(AC$18=100,($O$21*AC$18*$B$2)-SUM($I35:AB35),IF(AC$18&gt;AB$19,((AC$18-AB$19+1)*$B$2*$O$21),IF(AC$18&gt;=AB$19,$O$21*$B$2))),0)</f>
        <v>0</v>
      </c>
      <c r="AD35" s="300">
        <f>IF('Hoja De Calculo'!AE13&gt;='Hoja De Calculo'!AD13,IF(AD$18=100,($O$21*AD$18*$B$2)-SUM($I35:AC35),IF(AD$18&gt;AC$19,((AD$18-AC$19+1)*$B$2*$O$21),IF(AD$18&gt;=AC$19,$O$21*$B$2))),0)</f>
        <v>0</v>
      </c>
      <c r="AE35" s="300">
        <f>IF('Hoja De Calculo'!AF13&gt;='Hoja De Calculo'!AE13,IF(AE$18=100,($O$21*AE$18*$B$2)-SUM($I35:AD35),IF(AE$18&gt;AD$19,((AE$18-AD$19+1)*$B$2*$O$21),IF(AE$18&gt;=AD$19,$O$21*$B$2))),0)</f>
        <v>0</v>
      </c>
      <c r="AF35" s="300">
        <f>IF('Hoja De Calculo'!AG13&gt;='Hoja De Calculo'!AF13,IF(AF$18=100,($O$21*AF$18*$B$2)-SUM($I35:AE35),IF(AF$18&gt;AE$19,((AF$18-AE$19+1)*$B$2*$O$21),IF(AF$18&gt;=AE$19,$O$21*$B$2))),0)</f>
        <v>0</v>
      </c>
      <c r="AG35" s="300">
        <f>IF('Hoja De Calculo'!AH13&gt;='Hoja De Calculo'!AG13,IF(AG$18=100,($O$21*AG$18*$B$2)-SUM($I35:AF35),IF(AG$18&gt;AF$19,((AG$18-AF$19+1)*$B$2*$O$21),IF(AG$18&gt;=AF$19,$O$21*$B$2))),0)</f>
        <v>0</v>
      </c>
      <c r="AH35" s="300">
        <f>IF('Hoja De Calculo'!AI13&gt;='Hoja De Calculo'!AH13,IF(AH$18=100,($O$21*AH$18*$B$2)-SUM($I35:AG35),IF(AH$18&gt;AG$19,((AH$18-AG$19+1)*$B$2*$O$21),IF(AH$18&gt;=AG$19,$O$21*$B$2))),0)</f>
        <v>0</v>
      </c>
      <c r="AI35" s="300">
        <f>IF('Hoja De Calculo'!AJ13&gt;='Hoja De Calculo'!AI13,IF(AI$18=100,($O$21*AI$18*$B$2)-SUM($I35:AH35),IF(AI$18&gt;AH$19,((AI$18-AH$19+1)*$B$2*$O$21),IF(AI$18&gt;=AH$19,$O$21*$B$2))),0)</f>
        <v>0</v>
      </c>
      <c r="AJ35" s="300">
        <f>IF('Hoja De Calculo'!AK13&gt;='Hoja De Calculo'!AJ13,IF(AJ$18=100,($O$21*AJ$18*$B$2)-SUM($I35:AI35),IF(AJ$18&gt;AI$19,((AJ$18-AI$19+1)*$B$2*$O$21),IF(AJ$18&gt;=AI$19,$O$21*$B$2))),0)</f>
        <v>0</v>
      </c>
      <c r="AK35" s="300">
        <f>IF('Hoja De Calculo'!AL13&gt;='Hoja De Calculo'!AK13,IF(AK$18=100,($O$21*AK$18*$B$2)-SUM($I35:AJ35),IF(AK$18&gt;AJ$19,((AK$18-AJ$19+1)*$B$2*$O$21),IF(AK$18&gt;=AJ$19,$O$21*$B$2))),0)</f>
        <v>0</v>
      </c>
      <c r="AL35" s="300">
        <f>IF('Hoja De Calculo'!AM13&gt;='Hoja De Calculo'!AL13,IF(AL$18=100,($O$21*AL$18*$B$2)-SUM($I35:AK35),IF(AL$18&gt;AK$19,((AL$18-AK$19+1)*$B$2*$O$21),IF(AL$18&gt;=AK$19,$O$21*$B$2))),0)</f>
        <v>0</v>
      </c>
      <c r="AM35" s="300">
        <f>IF('Hoja De Calculo'!AN13&gt;='Hoja De Calculo'!AM13,IF(AM$18=100,($O$21*AM$18*$B$2)-SUM($I35:AL35),IF(AM$18&gt;AL$19,((AM$18-AL$19+1)*$B$2*$O$21),IF(AM$18&gt;=AL$19,$O$21*$B$2))),0)</f>
        <v>0</v>
      </c>
      <c r="AN35" s="300">
        <f>IF('Hoja De Calculo'!AO13&gt;='Hoja De Calculo'!AN13,IF(AN$18=100,($O$21*AN$18*$B$2)-SUM($I35:AM35),IF(AN$18&gt;AM$19,((AN$18-AM$19+1)*$B$2*$O$21),IF(AN$18&gt;=AM$19,$O$21*$B$2))),0)</f>
        <v>0</v>
      </c>
      <c r="AO35" s="300">
        <f>IF('Hoja De Calculo'!AP13&gt;='Hoja De Calculo'!AO13,IF(AO$18=100,($O$21*AO$18*$B$2)-SUM($I35:AN35),IF(AO$18&gt;AN$19,((AO$18-AN$19+1)*$B$2*$O$21),IF(AO$18&gt;=AN$19,$O$21*$B$2))),0)</f>
        <v>0</v>
      </c>
      <c r="AP35" s="300">
        <f>IF('Hoja De Calculo'!AQ13&gt;='Hoja De Calculo'!AP13,IF(AP$18=100,($O$21*AP$18*$B$2)-SUM($I35:AO35),IF(AP$18&gt;AO$19,((AP$18-AO$19+1)*$B$2*$O$21),IF(AP$18&gt;=AO$19,$O$21*$B$2))),0)</f>
        <v>0</v>
      </c>
      <c r="AQ35" s="300">
        <f>IF('Hoja De Calculo'!AR13&gt;='Hoja De Calculo'!AQ13,IF(AQ$18=100,($O$21*AQ$18*$B$2)-SUM($I35:AP35),IF(AQ$18&gt;AP$19,((AQ$18-AP$19+1)*$B$2*$O$21),IF(AQ$18&gt;=AP$19,$O$21*$B$2))),0)</f>
        <v>0</v>
      </c>
      <c r="AR35" s="300">
        <f>IF('Hoja De Calculo'!AS13&gt;='Hoja De Calculo'!AR13,IF(AR$18=100,($O$21*AR$18*$B$2)-SUM($I35:AQ35),IF(AR$18&gt;AQ$19,((AR$18-AQ$19+1)*$B$2*$O$21),IF(AR$18&gt;=AQ$19,$O$21*$B$2))),0)</f>
        <v>0</v>
      </c>
      <c r="AS35" s="300">
        <f>IF('Hoja De Calculo'!AT13&gt;='Hoja De Calculo'!AS13,IF(AS$18=100,($O$21*AS$18*$B$2)-SUM($I35:AR35),IF(AS$18&gt;AR$19,((AS$18-AR$19+1)*$B$2*$O$21),IF(AS$18&gt;=AR$19,$O$21*$B$2))),0)</f>
        <v>0</v>
      </c>
      <c r="AT35" s="300">
        <f>IF('Hoja De Calculo'!AU13&gt;='Hoja De Calculo'!AT13,IF(AT$18=100,($O$21*AT$18*$B$2)-SUM($I35:AS35),IF(AT$18&gt;AS$19,((AT$18-AS$19+1)*$B$2*$O$21),IF(AT$18&gt;=AS$19,$O$21*$B$2))),0)</f>
        <v>0</v>
      </c>
      <c r="AU35" s="300">
        <f>IF('Hoja De Calculo'!AV13&gt;='Hoja De Calculo'!AU13,IF(AU$18=100,($O$21*AU$18*$B$2)-SUM($I35:AT35),IF(AU$18&gt;AT$19,((AU$18-AT$19+1)*$B$2*$O$21),IF(AU$18&gt;=AT$19,$O$21*$B$2))),0)</f>
        <v>0</v>
      </c>
      <c r="AV35" s="300">
        <f>IF('Hoja De Calculo'!AW13&gt;='Hoja De Calculo'!AV13,IF(AV$18=100,($O$21*AV$18*$B$2)-SUM($I35:AU35),IF(AV$18&gt;AU$19,((AV$18-AU$19+1)*$B$2*$O$21),IF(AV$18&gt;=AU$19,$O$21*$B$2))),0)</f>
        <v>0</v>
      </c>
      <c r="AW35" s="300">
        <f>IF('Hoja De Calculo'!AX13&gt;='Hoja De Calculo'!AW13,IF(AW$18=100,($O$21*AW$18*$B$2)-SUM($I35:AV35),IF(AW$18&gt;AV$19,((AW$18-AV$19+1)*$B$2*$O$21),IF(AW$18&gt;=AV$19,$O$21*$B$2))),0)</f>
        <v>0</v>
      </c>
      <c r="AX35" s="300">
        <f>IF('Hoja De Calculo'!AY13&gt;='Hoja De Calculo'!AX13,IF(AX$18=100,($O$21*AX$18*$B$2)-SUM($I35:AW35),IF(AX$18&gt;AW$19,((AX$18-AW$19+1)*$B$2*$O$21),IF(AX$18&gt;=AW$19,$O$21*$B$2))),0)</f>
        <v>0</v>
      </c>
      <c r="AY35" s="300">
        <f>IF('Hoja De Calculo'!AZ13&gt;='Hoja De Calculo'!AY13,IF(AY$18=100,($O$21*AY$18*$B$2)-SUM($I35:AX35),IF(AY$18&gt;AX$19,((AY$18-AX$19+1)*$B$2*$O$21),IF(AY$18&gt;=AX$19,$O$21*$B$2))),0)</f>
        <v>0</v>
      </c>
      <c r="AZ35" s="300">
        <f>IF('Hoja De Calculo'!BA13&gt;='Hoja De Calculo'!AZ13,IF(AZ$18=100,($O$21*AZ$18*$B$2)-SUM($I35:AY35),IF(AZ$18&gt;AY$19,((AZ$18-AY$19+1)*$B$2*$O$21),IF(AZ$18&gt;=AY$19,$O$21*$B$2))),0)</f>
        <v>0</v>
      </c>
      <c r="BA35" s="300">
        <f>IF('Hoja De Calculo'!BB13&gt;='Hoja De Calculo'!BA13,IF(BA$18=100,($O$21*BA$18*$B$2)-SUM($I35:AZ35),IF(BA$18&gt;AZ$19,((BA$18-AZ$19+1)*$B$2*$O$21),IF(BA$18&gt;=AZ$19,$O$21*$B$2))),0)</f>
        <v>0</v>
      </c>
      <c r="BB35" s="300">
        <f>IF('Hoja De Calculo'!BC13&gt;='Hoja De Calculo'!BB13,IF(BB$18=100,($O$21*BB$18*$B$2)-SUM($I35:BA35),IF(BB$18&gt;BA$19,((BB$18-BA$19+1)*$B$2*$O$21),IF(BB$18&gt;=BA$19,$O$21*$B$2))),0)</f>
        <v>0</v>
      </c>
      <c r="BC35" s="300">
        <f>IF('Hoja De Calculo'!BD13&gt;='Hoja De Calculo'!BC13,IF(BC$18=100,($O$21*BC$18*$B$2)-SUM($I35:BB35),IF(BC$18&gt;BB$19,((BC$18-BB$19+1)*$B$2*$O$21),IF(BC$18&gt;=BB$19,$O$21*$B$2))),0)</f>
        <v>0</v>
      </c>
      <c r="BD35" s="300">
        <f>IF('Hoja De Calculo'!BE13&gt;='Hoja De Calculo'!BD13,IF(BD$18=100,($O$21*BD$18*$B$2)-SUM($I35:BC35),IF(BD$18&gt;BC$19,((BD$18-BC$19+1)*$B$2*$O$21),IF(BD$18&gt;=BC$19,$O$21*$B$2))),0)</f>
        <v>0</v>
      </c>
      <c r="BE35" s="300">
        <f>IF('Hoja De Calculo'!BF13&gt;='Hoja De Calculo'!BE13,IF(BE$18=100,($O$21*BE$18*$B$2)-SUM($I35:BD35),IF(BE$18&gt;BD$19,((BE$18-BD$19+1)*$B$2*$O$21),IF(BE$18&gt;=BD$19,$O$21*$B$2))),0)</f>
        <v>0</v>
      </c>
      <c r="BF35" s="300">
        <f>IF('Hoja De Calculo'!BG13&gt;='Hoja De Calculo'!BF13,IF(BF$18=100,($O$21*BF$18*$B$2)-SUM($I35:BE35),IF(BF$18&gt;BE$19,((BF$18-BE$19+1)*$B$2*$O$21),IF(BF$18&gt;=BE$19,$O$21*$B$2))),0)</f>
        <v>0</v>
      </c>
      <c r="BG35" s="300">
        <f>IF('Hoja De Calculo'!BH13&gt;='Hoja De Calculo'!BG13,IF(BG$18=100,($O$21*BG$18*$B$2)-SUM($I35:BF35),IF(BG$18&gt;BF$19,((BG$18-BF$19+1)*$B$2*$O$21),IF(BG$18&gt;=BF$19,$O$21*$B$2))),0)</f>
        <v>0</v>
      </c>
      <c r="BH35" s="300">
        <f>IF('Hoja De Calculo'!BI13&gt;='Hoja De Calculo'!BH13,IF(BH$18=100,($O$21*BH$18*$B$2)-SUM($I35:BG35),IF(BH$18&gt;BG$19,((BH$18-BG$19+1)*$B$2*$O$21),IF(BH$18&gt;=BG$19,$O$21*$B$2))),0)</f>
        <v>0</v>
      </c>
      <c r="BI35" s="300">
        <f>IF('Hoja De Calculo'!BJ13&gt;='Hoja De Calculo'!BI13,IF(BI$18=100,($O$21*BI$18*$B$2)-SUM($I35:BH35),IF(BI$18&gt;BH$19,((BI$18-BH$19+1)*$B$2*$O$21),IF(BI$18&gt;=BH$19,$O$21*$B$2))),0)</f>
        <v>0</v>
      </c>
      <c r="BJ35" s="300">
        <f>IF('Hoja De Calculo'!BK13&gt;='Hoja De Calculo'!BJ13,IF(BJ$18=100,($O$21*BJ$18*$B$2)-SUM($I35:BI35),IF(BJ$18&gt;BI$19,((BJ$18-BI$19+1)*$B$2*$O$21),IF(BJ$18&gt;=BI$19,$O$21*$B$2))),0)</f>
        <v>0</v>
      </c>
      <c r="BK35" s="300">
        <f>IF('Hoja De Calculo'!BL13&gt;='Hoja De Calculo'!BK13,IF(BK$18=100,($O$21*BK$18*$B$2)-SUM($I35:BJ35),IF(BK$18&gt;BJ$19,((BK$18-BJ$19+1)*$B$2*$O$21),IF(BK$18&gt;=BJ$19,$O$21*$B$2))),0)</f>
        <v>0</v>
      </c>
      <c r="BL35" s="300">
        <f>IF('Hoja De Calculo'!BM13&gt;='Hoja De Calculo'!BL13,IF(BL$18=100,($O$21*BL$18*$B$2)-SUM($I35:BK35),IF(BL$18&gt;BK$19,((BL$18-BK$19+1)*$B$2*$O$21),IF(BL$18&gt;=BK$19,$O$21*$B$2))),0)</f>
        <v>0</v>
      </c>
      <c r="BM35" s="300">
        <f>IF('Hoja De Calculo'!BN13&gt;='Hoja De Calculo'!BM13,IF(BM$18=100,($O$21*BM$18*$B$2)-SUM($I35:BL35),IF(BM$18&gt;BL$19,((BM$18-BL$19+1)*$B$2*$O$21),IF(BM$18&gt;=BL$19,$O$21*$B$2))),0)</f>
        <v>0</v>
      </c>
      <c r="BN35" s="300">
        <f>IF('Hoja De Calculo'!BO13&gt;='Hoja De Calculo'!BN13,IF(BN$18=100,($O$21*BN$18*$B$2)-SUM($I35:BM35),IF(BN$18&gt;BM$19,((BN$18-BM$19+1)*$B$2*$O$21),IF(BN$18&gt;=BM$19,$O$21*$B$2))),0)</f>
        <v>0</v>
      </c>
      <c r="BO35" s="300">
        <f>IF('Hoja De Calculo'!BP13&gt;='Hoja De Calculo'!BO13,IF(BO$18=100,($O$21*BO$18*$B$2)-SUM($I35:BN35),IF(BO$18&gt;BN$19,((BO$18-BN$19+1)*$B$2*$O$21),IF(BO$18&gt;=BN$19,$O$21*$B$2))),0)</f>
        <v>0</v>
      </c>
      <c r="BP35" s="300">
        <f>IF('Hoja De Calculo'!BQ13&gt;='Hoja De Calculo'!BP13,IF(BP$18=100,($O$21*BP$18*$B$2)-SUM($I35:BO35),IF(BP$18&gt;BO$19,((BP$18-BO$19+1)*$B$2*$O$21),IF(BP$18&gt;=BO$19,$O$21*$B$2))),0)</f>
        <v>0</v>
      </c>
      <c r="BQ35" s="300">
        <f>IF('Hoja De Calculo'!BR13&gt;='Hoja De Calculo'!BQ13,IF(BQ$18=100,($O$21*BQ$18*$B$2)-SUM($I35:BP35),IF(BQ$18&gt;BP$19,((BQ$18-BP$19+1)*$B$2*$O$21),IF(BQ$18&gt;=BP$19,$O$21*$B$2))),0)</f>
        <v>0</v>
      </c>
      <c r="BR35" s="300">
        <f>IF('Hoja De Calculo'!BS13&gt;='Hoja De Calculo'!BR13,IF(BR$18=100,($O$21*BR$18*$B$2)-SUM($I35:BQ35),IF(BR$18&gt;BQ$19,((BR$18-BQ$19+1)*$B$2*$O$21),IF(BR$18&gt;=BQ$19,$O$21*$B$2))),0)</f>
        <v>0</v>
      </c>
      <c r="BS35" s="300">
        <f>IF('Hoja De Calculo'!BT13&gt;='Hoja De Calculo'!BS13,IF(BS$18=100,($O$21*BS$18*$B$2)-SUM($I35:BR35),IF(BS$18&gt;BR$19,((BS$18-BR$19+1)*$B$2*$O$21),IF(BS$18&gt;=BR$19,$O$21*$B$2))),0)</f>
        <v>0</v>
      </c>
      <c r="BT35" s="300">
        <f>IF('Hoja De Calculo'!BU13&gt;='Hoja De Calculo'!BT13,IF(BT$18=100,($O$21*BT$18*$B$2)-SUM($I35:BS35),IF(BT$18&gt;BS$19,((BT$18-BS$19+1)*$B$2*$O$21),IF(BT$18&gt;=BS$19,$O$21*$B$2))),0)</f>
        <v>0</v>
      </c>
      <c r="BU35" s="300">
        <f>IF('Hoja De Calculo'!BV13&gt;='Hoja De Calculo'!BU13,IF(BU$18=100,($O$21*BU$18*$B$2)-SUM($I35:BT35),IF(BU$18&gt;BT$19,((BU$18-BT$19+1)*$B$2*$O$21),IF(BU$18&gt;=BT$19,$O$21*$B$2))),0)</f>
        <v>0</v>
      </c>
      <c r="BV35" s="300">
        <f>IF('Hoja De Calculo'!BW13&gt;='Hoja De Calculo'!BV13,IF(BV$18=100,($O$21*BV$18*$B$2)-SUM($I35:BU35),IF(BV$18&gt;BU$19,((BV$18-BU$19+1)*$B$2*$O$21),IF(BV$18&gt;=BU$19,$O$21*$B$2))),0)</f>
        <v>0</v>
      </c>
      <c r="BW35" s="300">
        <f>IF('Hoja De Calculo'!BX13&gt;='Hoja De Calculo'!BW13,IF(BW$18=100,($O$21*BW$18*$B$2)-SUM($I35:BV35),IF(BW$18&gt;BV$19,((BW$18-BV$19+1)*$B$2*$O$21),IF(BW$18&gt;=BV$19,$O$21*$B$2))),0)</f>
        <v>0</v>
      </c>
      <c r="BX35" s="300">
        <f>IF('Hoja De Calculo'!BY13&gt;='Hoja De Calculo'!BX13,IF(BX$18=100,($O$21*BX$18*$B$2)-SUM($I35:BW35),IF(BX$18&gt;BW$19,((BX$18-BW$19+1)*$B$2*$O$21),IF(BX$18&gt;=BW$19,$O$21*$B$2))),0)</f>
        <v>0</v>
      </c>
      <c r="BY35" s="300">
        <f>IF('Hoja De Calculo'!BZ13&gt;='Hoja De Calculo'!BY13,IF(BY$18=100,($O$21*BY$18*$B$2)-SUM($I35:BX35),IF(BY$18&gt;BX$19,((BY$18-BX$19+1)*$B$2*$O$21),IF(BY$18&gt;=BX$19,$O$21*$B$2))),0)</f>
        <v>0</v>
      </c>
      <c r="BZ35" s="300">
        <f>IF('Hoja De Calculo'!CA13&gt;='Hoja De Calculo'!BZ13,IF(BZ$18=100,($O$21*BZ$18*$B$2)-SUM($I35:BY35),IF(BZ$18&gt;BY$19,((BZ$18-BY$19+1)*$B$2*$O$21),IF(BZ$18&gt;=BY$19,$O$21*$B$2))),0)</f>
        <v>0</v>
      </c>
      <c r="CA35" s="300">
        <f>IF('Hoja De Calculo'!CB13&gt;='Hoja De Calculo'!CA13,IF(CA$18=100,($O$21*CA$18*$B$2)-SUM($I35:BZ35),IF(CA$18&gt;BZ$19,((CA$18-BZ$19+1)*$B$2*$O$21),IF(CA$18&gt;=BZ$19,$O$21*$B$2))),0)</f>
        <v>0</v>
      </c>
      <c r="CB35" s="300">
        <f>IF('Hoja De Calculo'!CC13&gt;='Hoja De Calculo'!CB13,IF(CB$18=100,($O$21*CB$18*$B$2)-SUM($I35:CA35),IF(CB$18&gt;CA$19,((CB$18-CA$19+1)*$B$2*$O$21),IF(CB$18&gt;=CA$19,$O$21*$B$2))),0)</f>
        <v>0</v>
      </c>
      <c r="CC35" s="300">
        <f>IF('Hoja De Calculo'!CD13&gt;='Hoja De Calculo'!CC13,IF(CC$18=100,($O$21*CC$18*$B$2)-SUM($I35:CB35),IF(CC$18&gt;CB$19,((CC$18-CB$19+1)*$B$2*$O$21),IF(CC$18&gt;=CB$19,$O$21*$B$2))),0)</f>
        <v>0</v>
      </c>
      <c r="CD35" s="300">
        <f>IF('Hoja De Calculo'!CE13&gt;='Hoja De Calculo'!CD13,IF(CD$18=100,($O$21*CD$18*$B$2)-SUM($I35:CC35),IF(CD$18&gt;CC$19,((CD$18-CC$19+1)*$B$2*$O$21),IF(CD$18&gt;=CC$19,$O$21*$B$2))),0)</f>
        <v>0</v>
      </c>
      <c r="CE35" s="300">
        <f>IF('Hoja De Calculo'!CF13&gt;='Hoja De Calculo'!CE13,IF(CE$18=100,($O$21*CE$18*$B$2)-SUM($I35:CD35),IF(CE$18&gt;CD$19,((CE$18-CD$19+1)*$B$2*$O$21),IF(CE$18&gt;=CD$19,$O$21*$B$2))),0)</f>
        <v>0</v>
      </c>
      <c r="CF35" s="300">
        <f>IF('Hoja De Calculo'!CG13&gt;='Hoja De Calculo'!CF13,IF(CF$18=100,($O$21*CF$18*$B$2)-SUM($I35:CE35),IF(CF$18&gt;CE$19,((CF$18-CE$19+1)*$B$2*$O$21),IF(CF$18&gt;=CE$19,$O$21*$B$2))),0)</f>
        <v>0</v>
      </c>
      <c r="CG35" s="300">
        <f>IF('Hoja De Calculo'!CH13&gt;='Hoja De Calculo'!CG13,IF(CG$18=100,($O$21*CG$18*$B$2)-SUM($I35:CF35),IF(CG$18&gt;CF$19,((CG$18-CF$19+1)*$B$2*$O$21),IF(CG$18&gt;=CF$19,$O$21*$B$2))),0)</f>
        <v>0</v>
      </c>
      <c r="CH35" s="300">
        <f>IF('Hoja De Calculo'!CI13&gt;='Hoja De Calculo'!CH13,IF(CH$18=100,($O$21*CH$18*$B$2)-SUM($I35:CG35),IF(CH$18&gt;CG$19,((CH$18-CG$19+1)*$B$2*$O$21),IF(CH$18&gt;=CG$19,$O$21*$B$2))),0)</f>
        <v>0</v>
      </c>
      <c r="CI35" s="300">
        <f>IF('Hoja De Calculo'!CJ13&gt;='Hoja De Calculo'!CI13,IF(CI$18=100,($O$21*CI$18*$B$2)-SUM($I35:CH35),IF(CI$18&gt;CH$19,((CI$18-CH$19+1)*$B$2*$O$21),IF(CI$18&gt;=CH$19,$O$21*$B$2))),0)</f>
        <v>0</v>
      </c>
      <c r="CJ35" s="300">
        <f>IF('Hoja De Calculo'!CK13&gt;='Hoja De Calculo'!CJ13,IF(CJ$18=100,($O$21*CJ$18*$B$2)-SUM($I35:CI35),IF(CJ$18&gt;CI$19,((CJ$18-CI$19+1)*$B$2*$O$21),IF(CJ$18&gt;=CI$19,$O$21*$B$2))),0)</f>
        <v>0</v>
      </c>
      <c r="CK35" s="300">
        <f>IF('Hoja De Calculo'!CL13&gt;='Hoja De Calculo'!CK13,IF(CK$18=100,($O$21*CK$18*$B$2)-SUM($I35:CJ35),IF(CK$18&gt;CJ$19,((CK$18-CJ$19+1)*$B$2*$O$21),IF(CK$18&gt;=CJ$19,$O$21*$B$2))),0)</f>
        <v>0</v>
      </c>
      <c r="CL35" s="300">
        <f>IF('Hoja De Calculo'!CM13&gt;='Hoja De Calculo'!CL13,IF(CL$18=100,($O$21*CL$18*$B$2)-SUM($I35:CK35),IF(CL$18&gt;CK$19,((CL$18-CK$19+1)*$B$2*$O$21),IF(CL$18&gt;=CK$19,$O$21*$B$2))),0)</f>
        <v>0</v>
      </c>
      <c r="CM35" s="300">
        <f>IF('Hoja De Calculo'!CN13&gt;='Hoja De Calculo'!CM13,IF(CM$18=100,($O$21*CM$18*$B$2)-SUM($I35:CL35),IF(CM$18&gt;CL$19,((CM$18-CL$19+1)*$B$2*$O$21),IF(CM$18&gt;=CL$19,$O$21*$B$2))),0)</f>
        <v>0</v>
      </c>
      <c r="CN35" s="300">
        <f>IF('Hoja De Calculo'!CO13&gt;='Hoja De Calculo'!CN13,IF(CN$18=100,($O$21*CN$18*$B$2)-SUM($I35:CM35),IF(CN$18&gt;CM$19,((CN$18-CM$19+1)*$B$2*$O$21),IF(CN$18&gt;=CM$19,$O$21*$B$2))),0)</f>
        <v>0</v>
      </c>
      <c r="CO35" s="300">
        <f>IF('Hoja De Calculo'!CP13&gt;='Hoja De Calculo'!CO13,IF(CO$18=100,($O$21*CO$18*$B$2)-SUM($I35:CN35),IF(CO$18&gt;CN$19,((CO$18-CN$19+1)*$B$2*$O$21),IF(CO$18&gt;=CN$19,$O$21*$B$2))),0)</f>
        <v>0</v>
      </c>
      <c r="CP35" s="300">
        <f>IF('Hoja De Calculo'!CQ13&gt;='Hoja De Calculo'!CP13,IF(CP$18=100,($O$21*CP$18*$B$2)-SUM($I35:CO35),IF(CP$18&gt;CO$19,((CP$18-CO$19+1)*$B$2*$O$21),IF(CP$18&gt;=CO$19,$O$21*$B$2))),0)</f>
        <v>0</v>
      </c>
      <c r="CQ35" s="300">
        <f>IF('Hoja De Calculo'!CR13&gt;='Hoja De Calculo'!CQ13,IF(CQ$18=100,($O$21*CQ$18*$B$2)-SUM($I35:CP35),IF(CQ$18&gt;CP$19,((CQ$18-CP$19+1)*$B$2*$O$21),IF(CQ$18&gt;=CP$19,$O$21*$B$2))),0)</f>
        <v>0</v>
      </c>
      <c r="CR35" s="300">
        <f>IF('Hoja De Calculo'!CS13&gt;='Hoja De Calculo'!CR13,IF(CR$18=100,($O$21*CR$18*$B$2)-SUM($I35:CQ35),IF(CR$18&gt;CQ$19,((CR$18-CQ$19+1)*$B$2*$O$21),IF(CR$18&gt;=CQ$19,$O$21*$B$2))),0)</f>
        <v>0</v>
      </c>
      <c r="CS35" s="300">
        <f>IF('Hoja De Calculo'!CT13&gt;='Hoja De Calculo'!CS13,IF(CS$18=100,($O$21*CS$18*$B$2)-SUM($I35:CR35),IF(CS$18&gt;CR$19,((CS$18-CR$19+1)*$B$2*$O$21),IF(CS$18&gt;=CR$19,$O$21*$B$2))),0)</f>
        <v>0</v>
      </c>
      <c r="CT35" s="300">
        <f>IF('Hoja De Calculo'!CU13&gt;='Hoja De Calculo'!CT13,IF(CT$18=100,($O$21*CT$18*$B$2)-SUM($I35:CS35),IF(CT$18&gt;CS$19,((CT$18-CS$19+1)*$B$2*$O$21),IF(CT$18&gt;=CS$19,$O$21*$B$2))),0)</f>
        <v>0</v>
      </c>
      <c r="CU35" s="300">
        <f>IF('Hoja De Calculo'!CV13&gt;='Hoja De Calculo'!CU13,IF(CU$18=100,($O$21*CU$18*$B$2)-SUM($I35:CT35),IF(CU$18&gt;CT$19,((CU$18-CT$19+1)*$B$2*$O$21),IF(CU$18&gt;=CT$19,$O$21*$B$2))),0)</f>
        <v>0</v>
      </c>
      <c r="CV35" s="300">
        <f>IF('Hoja De Calculo'!CW13&gt;='Hoja De Calculo'!CV13,IF(CV$18=100,($O$21*CV$18*$B$2)-SUM($I35:CU35),IF(CV$18&gt;CU$19,((CV$18-CU$19+1)*$B$2*$O$21),IF(CV$18&gt;=CU$19,$O$21*$B$2))),0)</f>
        <v>0</v>
      </c>
      <c r="CW35" s="300">
        <f>IF('Hoja De Calculo'!CX13&gt;='Hoja De Calculo'!CW13,IF(CW$18=100,($O$21*CW$18*$B$2)-SUM($I35:CV35),IF(CW$18&gt;CV$19,((CW$18-CV$19+1)*$B$2*$O$21),IF(CW$18&gt;=CV$19,$O$21*$B$2))),0)</f>
        <v>0</v>
      </c>
    </row>
    <row r="36" spans="1:101" x14ac:dyDescent="0.35">
      <c r="A36" t="s">
        <v>169</v>
      </c>
      <c r="C36" s="265"/>
      <c r="D36" s="265"/>
      <c r="E36" s="265"/>
      <c r="F36" s="265"/>
      <c r="G36" s="265"/>
      <c r="H36" s="265"/>
      <c r="I36" s="265"/>
      <c r="J36" s="265"/>
      <c r="K36" s="265"/>
      <c r="L36" s="265"/>
      <c r="M36" s="265"/>
      <c r="N36" s="273"/>
      <c r="O36" s="280"/>
      <c r="P36" s="287">
        <f>(P$21*$B$2*(P$19+(IF(P$19=100,0,1))))</f>
        <v>0</v>
      </c>
      <c r="Q36" s="300">
        <f>IF('Hoja De Calculo'!R13&gt;='Hoja De Calculo'!Q13,IF(Q$18=100,($P$21*Q$18*$B$2)-SUM($I36:P36),IF(Q$18&gt;P$19,((Q$18-P$19+1)*$B$2*$P$21),IF(Q$18&gt;=P$19,$P$21*$B$2))),0)</f>
        <v>0</v>
      </c>
      <c r="R36" s="300">
        <f>IF('Hoja De Calculo'!S13&gt;='Hoja De Calculo'!R13,IF(R$18=100,($P$21*R$18*$B$2)-SUM($I36:Q36),IF(R$18&gt;Q$19,((R$18-Q$19+1)*$B$2*$P$21),IF(R$18&gt;=Q$19,$P$21*$B$2))),0)</f>
        <v>0</v>
      </c>
      <c r="S36" s="300">
        <f>IF('Hoja De Calculo'!T13&gt;='Hoja De Calculo'!S13,IF(S$18=100,($P$21*S$18*$B$2)-SUM($I36:R36),IF(S$18&gt;R$19,((S$18-R$19+1)*$B$2*$P$21),IF(S$18&gt;=R$19,$P$21*$B$2))),0)</f>
        <v>0</v>
      </c>
      <c r="T36" s="300">
        <f>IF('Hoja De Calculo'!U13&gt;='Hoja De Calculo'!T13,IF(T$18=100,($P$21*T$18*$B$2)-SUM($I36:S36),IF(T$18&gt;S$19,((T$18-S$19+1)*$B$2*$P$21),IF(T$18&gt;=S$19,$P$21*$B$2))),0)</f>
        <v>0</v>
      </c>
      <c r="U36" s="300">
        <f>IF('Hoja De Calculo'!V13&gt;='Hoja De Calculo'!U13,IF(U$18=100,($P$21*U$18*$B$2)-SUM($I36:T36),IF(U$18&gt;T$19,((U$18-T$19+1)*$B$2*$P$21),IF(U$18&gt;=T$19,$P$21*$B$2))),0)</f>
        <v>0</v>
      </c>
      <c r="V36" s="300">
        <f>IF('Hoja De Calculo'!W13&gt;='Hoja De Calculo'!V13,IF(V$18=100,($P$21*V$18*$B$2)-SUM($I36:U36),IF(V$18&gt;U$19,((V$18-U$19+1)*$B$2*$P$21),IF(V$18&gt;=U$19,$P$21*$B$2))),0)</f>
        <v>0</v>
      </c>
      <c r="W36" s="300">
        <f>IF('Hoja De Calculo'!X13&gt;='Hoja De Calculo'!W13,IF(W$18=100,($P$21*W$18*$B$2)-SUM($I36:V36),IF(W$18&gt;V$19,((W$18-V$19+1)*$B$2*$P$21),IF(W$18&gt;=V$19,$P$21*$B$2))),0)</f>
        <v>0</v>
      </c>
      <c r="X36" s="300">
        <f>IF('Hoja De Calculo'!Y13&gt;='Hoja De Calculo'!X13,IF(X$18=100,($P$21*X$18*$B$2)-SUM($I36:W36),IF(X$18&gt;W$19,((X$18-W$19+1)*$B$2*$P$21),IF(X$18&gt;=W$19,$P$21*$B$2))),0)</f>
        <v>0</v>
      </c>
      <c r="Y36" s="300">
        <f>IF('Hoja De Calculo'!Z13&gt;='Hoja De Calculo'!Y13,IF(Y$18=100,($P$21*Y$18*$B$2)-SUM($I36:X36),IF(Y$18&gt;X$19,((Y$18-X$19+1)*$B$2*$P$21),IF(Y$18&gt;=X$19,$P$21*$B$2))),0)</f>
        <v>0</v>
      </c>
      <c r="Z36" s="300">
        <f>IF('Hoja De Calculo'!AA13&gt;='Hoja De Calculo'!Z13,IF(Z$18=100,($P$21*Z$18*$B$2)-SUM($I36:Y36),IF(Z$18&gt;Y$19,((Z$18-Y$19+1)*$B$2*$P$21),IF(Z$18&gt;=Y$19,$P$21*$B$2))),0)</f>
        <v>0</v>
      </c>
      <c r="AA36" s="300">
        <f>IF('Hoja De Calculo'!AB13&gt;='Hoja De Calculo'!AA13,IF(AA$18=100,($P$21*AA$18*$B$2)-SUM($I36:Z36),IF(AA$18&gt;Z$19,((AA$18-Z$19+1)*$B$2*$P$21),IF(AA$18&gt;=Z$19,$P$21*$B$2))),0)</f>
        <v>0</v>
      </c>
      <c r="AB36" s="300">
        <f>IF('Hoja De Calculo'!AC13&gt;='Hoja De Calculo'!AB13,IF(AB$18=100,($P$21*AB$18*$B$2)-SUM($I36:AA36),IF(AB$18&gt;AA$19,((AB$18-AA$19+1)*$B$2*$P$21),IF(AB$18&gt;=AA$19,$P$21*$B$2))),0)</f>
        <v>0</v>
      </c>
      <c r="AC36" s="300">
        <f>IF('Hoja De Calculo'!AD13&gt;='Hoja De Calculo'!AC13,IF(AC$18=100,($P$21*AC$18*$B$2)-SUM($I36:AB36),IF(AC$18&gt;AB$19,((AC$18-AB$19+1)*$B$2*$P$21),IF(AC$18&gt;=AB$19,$P$21*$B$2))),0)</f>
        <v>0</v>
      </c>
      <c r="AD36" s="300">
        <f>IF('Hoja De Calculo'!AE13&gt;='Hoja De Calculo'!AD13,IF(AD$18=100,($P$21*AD$18*$B$2)-SUM($I36:AC36),IF(AD$18&gt;AC$19,((AD$18-AC$19+1)*$B$2*$P$21),IF(AD$18&gt;=AC$19,$P$21*$B$2))),0)</f>
        <v>0</v>
      </c>
      <c r="AE36" s="300">
        <f>IF('Hoja De Calculo'!AF13&gt;='Hoja De Calculo'!AE13,IF(AE$18=100,($P$21*AE$18*$B$2)-SUM($I36:AD36),IF(AE$18&gt;AD$19,((AE$18-AD$19+1)*$B$2*$P$21),IF(AE$18&gt;=AD$19,$P$21*$B$2))),0)</f>
        <v>0</v>
      </c>
      <c r="AF36" s="300">
        <f>IF('Hoja De Calculo'!AG13&gt;='Hoja De Calculo'!AF13,IF(AF$18=100,($P$21*AF$18*$B$2)-SUM($I36:AE36),IF(AF$18&gt;AE$19,((AF$18-AE$19+1)*$B$2*$P$21),IF(AF$18&gt;=AE$19,$P$21*$B$2))),0)</f>
        <v>0</v>
      </c>
      <c r="AG36" s="300">
        <f>IF('Hoja De Calculo'!AH13&gt;='Hoja De Calculo'!AG13,IF(AG$18=100,($P$21*AG$18*$B$2)-SUM($I36:AF36),IF(AG$18&gt;AF$19,((AG$18-AF$19+1)*$B$2*$P$21),IF(AG$18&gt;=AF$19,$P$21*$B$2))),0)</f>
        <v>0</v>
      </c>
      <c r="AH36" s="300">
        <f>IF('Hoja De Calculo'!AI13&gt;='Hoja De Calculo'!AH13,IF(AH$18=100,($P$21*AH$18*$B$2)-SUM($I36:AG36),IF(AH$18&gt;AG$19,((AH$18-AG$19+1)*$B$2*$P$21),IF(AH$18&gt;=AG$19,$P$21*$B$2))),0)</f>
        <v>0</v>
      </c>
      <c r="AI36" s="300">
        <f>IF('Hoja De Calculo'!AJ13&gt;='Hoja De Calculo'!AI13,IF(AI$18=100,($P$21*AI$18*$B$2)-SUM($I36:AH36),IF(AI$18&gt;AH$19,((AI$18-AH$19+1)*$B$2*$P$21),IF(AI$18&gt;=AH$19,$P$21*$B$2))),0)</f>
        <v>0</v>
      </c>
      <c r="AJ36" s="300">
        <f>IF('Hoja De Calculo'!AK13&gt;='Hoja De Calculo'!AJ13,IF(AJ$18=100,($P$21*AJ$18*$B$2)-SUM($I36:AI36),IF(AJ$18&gt;AI$19,((AJ$18-AI$19+1)*$B$2*$P$21),IF(AJ$18&gt;=AI$19,$P$21*$B$2))),0)</f>
        <v>0</v>
      </c>
      <c r="AK36" s="300">
        <f>IF('Hoja De Calculo'!AL13&gt;='Hoja De Calculo'!AK13,IF(AK$18=100,($P$21*AK$18*$B$2)-SUM($I36:AJ36),IF(AK$18&gt;AJ$19,((AK$18-AJ$19+1)*$B$2*$P$21),IF(AK$18&gt;=AJ$19,$P$21*$B$2))),0)</f>
        <v>0</v>
      </c>
      <c r="AL36" s="300">
        <f>IF('Hoja De Calculo'!AM13&gt;='Hoja De Calculo'!AL13,IF(AL$18=100,($P$21*AL$18*$B$2)-SUM($I36:AK36),IF(AL$18&gt;AK$19,((AL$18-AK$19+1)*$B$2*$P$21),IF(AL$18&gt;=AK$19,$P$21*$B$2))),0)</f>
        <v>0</v>
      </c>
      <c r="AM36" s="300">
        <f>IF('Hoja De Calculo'!AN13&gt;='Hoja De Calculo'!AM13,IF(AM$18=100,($P$21*AM$18*$B$2)-SUM($I36:AL36),IF(AM$18&gt;AL$19,((AM$18-AL$19+1)*$B$2*$P$21),IF(AM$18&gt;=AL$19,$P$21*$B$2))),0)</f>
        <v>0</v>
      </c>
      <c r="AN36" s="300">
        <f>IF('Hoja De Calculo'!AO13&gt;='Hoja De Calculo'!AN13,IF(AN$18=100,($P$21*AN$18*$B$2)-SUM($I36:AM36),IF(AN$18&gt;AM$19,((AN$18-AM$19+1)*$B$2*$P$21),IF(AN$18&gt;=AM$19,$P$21*$B$2))),0)</f>
        <v>0</v>
      </c>
      <c r="AO36" s="300">
        <f>IF('Hoja De Calculo'!AP13&gt;='Hoja De Calculo'!AO13,IF(AO$18=100,($P$21*AO$18*$B$2)-SUM($I36:AN36),IF(AO$18&gt;AN$19,((AO$18-AN$19+1)*$B$2*$P$21),IF(AO$18&gt;=AN$19,$P$21*$B$2))),0)</f>
        <v>0</v>
      </c>
      <c r="AP36" s="300">
        <f>IF('Hoja De Calculo'!AQ13&gt;='Hoja De Calculo'!AP13,IF(AP$18=100,($P$21*AP$18*$B$2)-SUM($I36:AO36),IF(AP$18&gt;AO$19,((AP$18-AO$19+1)*$B$2*$P$21),IF(AP$18&gt;=AO$19,$P$21*$B$2))),0)</f>
        <v>0</v>
      </c>
      <c r="AQ36" s="300">
        <f>IF('Hoja De Calculo'!AR13&gt;='Hoja De Calculo'!AQ13,IF(AQ$18=100,($P$21*AQ$18*$B$2)-SUM($I36:AP36),IF(AQ$18&gt;AP$19,((AQ$18-AP$19+1)*$B$2*$P$21),IF(AQ$18&gt;=AP$19,$P$21*$B$2))),0)</f>
        <v>0</v>
      </c>
      <c r="AR36" s="300">
        <f>IF('Hoja De Calculo'!AS13&gt;='Hoja De Calculo'!AR13,IF(AR$18=100,($P$21*AR$18*$B$2)-SUM($I36:AQ36),IF(AR$18&gt;AQ$19,((AR$18-AQ$19+1)*$B$2*$P$21),IF(AR$18&gt;=AQ$19,$P$21*$B$2))),0)</f>
        <v>0</v>
      </c>
      <c r="AS36" s="300">
        <f>IF('Hoja De Calculo'!AT13&gt;='Hoja De Calculo'!AS13,IF(AS$18=100,($P$21*AS$18*$B$2)-SUM($I36:AR36),IF(AS$18&gt;AR$19,((AS$18-AR$19+1)*$B$2*$P$21),IF(AS$18&gt;=AR$19,$P$21*$B$2))),0)</f>
        <v>0</v>
      </c>
      <c r="AT36" s="300">
        <f>IF('Hoja De Calculo'!AU13&gt;='Hoja De Calculo'!AT13,IF(AT$18=100,($P$21*AT$18*$B$2)-SUM($I36:AS36),IF(AT$18&gt;AS$19,((AT$18-AS$19+1)*$B$2*$P$21),IF(AT$18&gt;=AS$19,$P$21*$B$2))),0)</f>
        <v>0</v>
      </c>
      <c r="AU36" s="300">
        <f>IF('Hoja De Calculo'!AV13&gt;='Hoja De Calculo'!AU13,IF(AU$18=100,($P$21*AU$18*$B$2)-SUM($I36:AT36),IF(AU$18&gt;AT$19,((AU$18-AT$19+1)*$B$2*$P$21),IF(AU$18&gt;=AT$19,$P$21*$B$2))),0)</f>
        <v>0</v>
      </c>
      <c r="AV36" s="300">
        <f>IF('Hoja De Calculo'!AW13&gt;='Hoja De Calculo'!AV13,IF(AV$18=100,($P$21*AV$18*$B$2)-SUM($I36:AU36),IF(AV$18&gt;AU$19,((AV$18-AU$19+1)*$B$2*$P$21),IF(AV$18&gt;=AU$19,$P$21*$B$2))),0)</f>
        <v>0</v>
      </c>
      <c r="AW36" s="300">
        <f>IF('Hoja De Calculo'!AX13&gt;='Hoja De Calculo'!AW13,IF(AW$18=100,($P$21*AW$18*$B$2)-SUM($I36:AV36),IF(AW$18&gt;AV$19,((AW$18-AV$19+1)*$B$2*$P$21),IF(AW$18&gt;=AV$19,$P$21*$B$2))),0)</f>
        <v>0</v>
      </c>
      <c r="AX36" s="300">
        <f>IF('Hoja De Calculo'!AY13&gt;='Hoja De Calculo'!AX13,IF(AX$18=100,($P$21*AX$18*$B$2)-SUM($I36:AW36),IF(AX$18&gt;AW$19,((AX$18-AW$19+1)*$B$2*$P$21),IF(AX$18&gt;=AW$19,$P$21*$B$2))),0)</f>
        <v>0</v>
      </c>
      <c r="AY36" s="300">
        <f>IF('Hoja De Calculo'!AZ13&gt;='Hoja De Calculo'!AY13,IF(AY$18=100,($P$21*AY$18*$B$2)-SUM($I36:AX36),IF(AY$18&gt;AX$19,((AY$18-AX$19+1)*$B$2*$P$21),IF(AY$18&gt;=AX$19,$P$21*$B$2))),0)</f>
        <v>0</v>
      </c>
      <c r="AZ36" s="300">
        <f>IF('Hoja De Calculo'!BA13&gt;='Hoja De Calculo'!AZ13,IF(AZ$18=100,($P$21*AZ$18*$B$2)-SUM($I36:AY36),IF(AZ$18&gt;AY$19,((AZ$18-AY$19+1)*$B$2*$P$21),IF(AZ$18&gt;=AY$19,$P$21*$B$2))),0)</f>
        <v>0</v>
      </c>
      <c r="BA36" s="300">
        <f>IF('Hoja De Calculo'!BB13&gt;='Hoja De Calculo'!BA13,IF(BA$18=100,($P$21*BA$18*$B$2)-SUM($I36:AZ36),IF(BA$18&gt;AZ$19,((BA$18-AZ$19+1)*$B$2*$P$21),IF(BA$18&gt;=AZ$19,$P$21*$B$2))),0)</f>
        <v>0</v>
      </c>
      <c r="BB36" s="300">
        <f>IF('Hoja De Calculo'!BC13&gt;='Hoja De Calculo'!BB13,IF(BB$18=100,($P$21*BB$18*$B$2)-SUM($I36:BA36),IF(BB$18&gt;BA$19,((BB$18-BA$19+1)*$B$2*$P$21),IF(BB$18&gt;=BA$19,$P$21*$B$2))),0)</f>
        <v>0</v>
      </c>
      <c r="BC36" s="300">
        <f>IF('Hoja De Calculo'!BD13&gt;='Hoja De Calculo'!BC13,IF(BC$18=100,($P$21*BC$18*$B$2)-SUM($I36:BB36),IF(BC$18&gt;BB$19,((BC$18-BB$19+1)*$B$2*$P$21),IF(BC$18&gt;=BB$19,$P$21*$B$2))),0)</f>
        <v>0</v>
      </c>
      <c r="BD36" s="300">
        <f>IF('Hoja De Calculo'!BE13&gt;='Hoja De Calculo'!BD13,IF(BD$18=100,($P$21*BD$18*$B$2)-SUM($I36:BC36),IF(BD$18&gt;BC$19,((BD$18-BC$19+1)*$B$2*$P$21),IF(BD$18&gt;=BC$19,$P$21*$B$2))),0)</f>
        <v>0</v>
      </c>
      <c r="BE36" s="300">
        <f>IF('Hoja De Calculo'!BF13&gt;='Hoja De Calculo'!BE13,IF(BE$18=100,($P$21*BE$18*$B$2)-SUM($I36:BD36),IF(BE$18&gt;BD$19,((BE$18-BD$19+1)*$B$2*$P$21),IF(BE$18&gt;=BD$19,$P$21*$B$2))),0)</f>
        <v>0</v>
      </c>
      <c r="BF36" s="300">
        <f>IF('Hoja De Calculo'!BG13&gt;='Hoja De Calculo'!BF13,IF(BF$18=100,($P$21*BF$18*$B$2)-SUM($I36:BE36),IF(BF$18&gt;BE$19,((BF$18-BE$19+1)*$B$2*$P$21),IF(BF$18&gt;=BE$19,$P$21*$B$2))),0)</f>
        <v>0</v>
      </c>
      <c r="BG36" s="300">
        <f>IF('Hoja De Calculo'!BH13&gt;='Hoja De Calculo'!BG13,IF(BG$18=100,($P$21*BG$18*$B$2)-SUM($I36:BF36),IF(BG$18&gt;BF$19,((BG$18-BF$19+1)*$B$2*$P$21),IF(BG$18&gt;=BF$19,$P$21*$B$2))),0)</f>
        <v>0</v>
      </c>
      <c r="BH36" s="300">
        <f>IF('Hoja De Calculo'!BI13&gt;='Hoja De Calculo'!BH13,IF(BH$18=100,($P$21*BH$18*$B$2)-SUM($I36:BG36),IF(BH$18&gt;BG$19,((BH$18-BG$19+1)*$B$2*$P$21),IF(BH$18&gt;=BG$19,$P$21*$B$2))),0)</f>
        <v>0</v>
      </c>
      <c r="BI36" s="300">
        <f>IF('Hoja De Calculo'!BJ13&gt;='Hoja De Calculo'!BI13,IF(BI$18=100,($P$21*BI$18*$B$2)-SUM($I36:BH36),IF(BI$18&gt;BH$19,((BI$18-BH$19+1)*$B$2*$P$21),IF(BI$18&gt;=BH$19,$P$21*$B$2))),0)</f>
        <v>0</v>
      </c>
      <c r="BJ36" s="300">
        <f>IF('Hoja De Calculo'!BK13&gt;='Hoja De Calculo'!BJ13,IF(BJ$18=100,($P$21*BJ$18*$B$2)-SUM($I36:BI36),IF(BJ$18&gt;BI$19,((BJ$18-BI$19+1)*$B$2*$P$21),IF(BJ$18&gt;=BI$19,$P$21*$B$2))),0)</f>
        <v>0</v>
      </c>
      <c r="BK36" s="300">
        <f>IF('Hoja De Calculo'!BL13&gt;='Hoja De Calculo'!BK13,IF(BK$18=100,($P$21*BK$18*$B$2)-SUM($I36:BJ36),IF(BK$18&gt;BJ$19,((BK$18-BJ$19+1)*$B$2*$P$21),IF(BK$18&gt;=BJ$19,$P$21*$B$2))),0)</f>
        <v>0</v>
      </c>
      <c r="BL36" s="300">
        <f>IF('Hoja De Calculo'!BM13&gt;='Hoja De Calculo'!BL13,IF(BL$18=100,($P$21*BL$18*$B$2)-SUM($I36:BK36),IF(BL$18&gt;BK$19,((BL$18-BK$19+1)*$B$2*$P$21),IF(BL$18&gt;=BK$19,$P$21*$B$2))),0)</f>
        <v>0</v>
      </c>
      <c r="BM36" s="300">
        <f>IF('Hoja De Calculo'!BN13&gt;='Hoja De Calculo'!BM13,IF(BM$18=100,($P$21*BM$18*$B$2)-SUM($I36:BL36),IF(BM$18&gt;BL$19,((BM$18-BL$19+1)*$B$2*$P$21),IF(BM$18&gt;=BL$19,$P$21*$B$2))),0)</f>
        <v>0</v>
      </c>
      <c r="BN36" s="300">
        <f>IF('Hoja De Calculo'!BO13&gt;='Hoja De Calculo'!BN13,IF(BN$18=100,($P$21*BN$18*$B$2)-SUM($I36:BM36),IF(BN$18&gt;BM$19,((BN$18-BM$19+1)*$B$2*$P$21),IF(BN$18&gt;=BM$19,$P$21*$B$2))),0)</f>
        <v>0</v>
      </c>
      <c r="BO36" s="300">
        <f>IF('Hoja De Calculo'!BP13&gt;='Hoja De Calculo'!BO13,IF(BO$18=100,($P$21*BO$18*$B$2)-SUM($I36:BN36),IF(BO$18&gt;BN$19,((BO$18-BN$19+1)*$B$2*$P$21),IF(BO$18&gt;=BN$19,$P$21*$B$2))),0)</f>
        <v>0</v>
      </c>
      <c r="BP36" s="300">
        <f>IF('Hoja De Calculo'!BQ13&gt;='Hoja De Calculo'!BP13,IF(BP$18=100,($P$21*BP$18*$B$2)-SUM($I36:BO36),IF(BP$18&gt;BO$19,((BP$18-BO$19+1)*$B$2*$P$21),IF(BP$18&gt;=BO$19,$P$21*$B$2))),0)</f>
        <v>0</v>
      </c>
      <c r="BQ36" s="300">
        <f>IF('Hoja De Calculo'!BR13&gt;='Hoja De Calculo'!BQ13,IF(BQ$18=100,($P$21*BQ$18*$B$2)-SUM($I36:BP36),IF(BQ$18&gt;BP$19,((BQ$18-BP$19+1)*$B$2*$P$21),IF(BQ$18&gt;=BP$19,$P$21*$B$2))),0)</f>
        <v>0</v>
      </c>
      <c r="BR36" s="300">
        <f>IF('Hoja De Calculo'!BS13&gt;='Hoja De Calculo'!BR13,IF(BR$18=100,($P$21*BR$18*$B$2)-SUM($I36:BQ36),IF(BR$18&gt;BQ$19,((BR$18-BQ$19+1)*$B$2*$P$21),IF(BR$18&gt;=BQ$19,$P$21*$B$2))),0)</f>
        <v>0</v>
      </c>
      <c r="BS36" s="300">
        <f>IF('Hoja De Calculo'!BT13&gt;='Hoja De Calculo'!BS13,IF(BS$18=100,($P$21*BS$18*$B$2)-SUM($I36:BR36),IF(BS$18&gt;BR$19,((BS$18-BR$19+1)*$B$2*$P$21),IF(BS$18&gt;=BR$19,$P$21*$B$2))),0)</f>
        <v>0</v>
      </c>
      <c r="BT36" s="300">
        <f>IF('Hoja De Calculo'!BU13&gt;='Hoja De Calculo'!BT13,IF(BT$18=100,($P$21*BT$18*$B$2)-SUM($I36:BS36),IF(BT$18&gt;BS$19,((BT$18-BS$19+1)*$B$2*$P$21),IF(BT$18&gt;=BS$19,$P$21*$B$2))),0)</f>
        <v>0</v>
      </c>
      <c r="BU36" s="300">
        <f>IF('Hoja De Calculo'!BV13&gt;='Hoja De Calculo'!BU13,IF(BU$18=100,($P$21*BU$18*$B$2)-SUM($I36:BT36),IF(BU$18&gt;BT$19,((BU$18-BT$19+1)*$B$2*$P$21),IF(BU$18&gt;=BT$19,$P$21*$B$2))),0)</f>
        <v>0</v>
      </c>
      <c r="BV36" s="300">
        <f>IF('Hoja De Calculo'!BW13&gt;='Hoja De Calculo'!BV13,IF(BV$18=100,($P$21*BV$18*$B$2)-SUM($I36:BU36),IF(BV$18&gt;BU$19,((BV$18-BU$19+1)*$B$2*$P$21),IF(BV$18&gt;=BU$19,$P$21*$B$2))),0)</f>
        <v>0</v>
      </c>
      <c r="BW36" s="300">
        <f>IF('Hoja De Calculo'!BX13&gt;='Hoja De Calculo'!BW13,IF(BW$18=100,($P$21*BW$18*$B$2)-SUM($I36:BV36),IF(BW$18&gt;BV$19,((BW$18-BV$19+1)*$B$2*$P$21),IF(BW$18&gt;=BV$19,$P$21*$B$2))),0)</f>
        <v>0</v>
      </c>
      <c r="BX36" s="300">
        <f>IF('Hoja De Calculo'!BY13&gt;='Hoja De Calculo'!BX13,IF(BX$18=100,($P$21*BX$18*$B$2)-SUM($I36:BW36),IF(BX$18&gt;BW$19,((BX$18-BW$19+1)*$B$2*$P$21),IF(BX$18&gt;=BW$19,$P$21*$B$2))),0)</f>
        <v>0</v>
      </c>
      <c r="BY36" s="300">
        <f>IF('Hoja De Calculo'!BZ13&gt;='Hoja De Calculo'!BY13,IF(BY$18=100,($P$21*BY$18*$B$2)-SUM($I36:BX36),IF(BY$18&gt;BX$19,((BY$18-BX$19+1)*$B$2*$P$21),IF(BY$18&gt;=BX$19,$P$21*$B$2))),0)</f>
        <v>0</v>
      </c>
      <c r="BZ36" s="300">
        <f>IF('Hoja De Calculo'!CA13&gt;='Hoja De Calculo'!BZ13,IF(BZ$18=100,($P$21*BZ$18*$B$2)-SUM($I36:BY36),IF(BZ$18&gt;BY$19,((BZ$18-BY$19+1)*$B$2*$P$21),IF(BZ$18&gt;=BY$19,$P$21*$B$2))),0)</f>
        <v>0</v>
      </c>
      <c r="CA36" s="300">
        <f>IF('Hoja De Calculo'!CB13&gt;='Hoja De Calculo'!CA13,IF(CA$18=100,($P$21*CA$18*$B$2)-SUM($I36:BZ36),IF(CA$18&gt;BZ$19,((CA$18-BZ$19+1)*$B$2*$P$21),IF(CA$18&gt;=BZ$19,$P$21*$B$2))),0)</f>
        <v>0</v>
      </c>
      <c r="CB36" s="300">
        <f>IF('Hoja De Calculo'!CC13&gt;='Hoja De Calculo'!CB13,IF(CB$18=100,($P$21*CB$18*$B$2)-SUM($I36:CA36),IF(CB$18&gt;CA$19,((CB$18-CA$19+1)*$B$2*$P$21),IF(CB$18&gt;=CA$19,$P$21*$B$2))),0)</f>
        <v>0</v>
      </c>
      <c r="CC36" s="300">
        <f>IF('Hoja De Calculo'!CD13&gt;='Hoja De Calculo'!CC13,IF(CC$18=100,($P$21*CC$18*$B$2)-SUM($I36:CB36),IF(CC$18&gt;CB$19,((CC$18-CB$19+1)*$B$2*$P$21),IF(CC$18&gt;=CB$19,$P$21*$B$2))),0)</f>
        <v>0</v>
      </c>
      <c r="CD36" s="300">
        <f>IF('Hoja De Calculo'!CE13&gt;='Hoja De Calculo'!CD13,IF(CD$18=100,($P$21*CD$18*$B$2)-SUM($I36:CC36),IF(CD$18&gt;CC$19,((CD$18-CC$19+1)*$B$2*$P$21),IF(CD$18&gt;=CC$19,$P$21*$B$2))),0)</f>
        <v>0</v>
      </c>
      <c r="CE36" s="300">
        <f>IF('Hoja De Calculo'!CF13&gt;='Hoja De Calculo'!CE13,IF(CE$18=100,($P$21*CE$18*$B$2)-SUM($I36:CD36),IF(CE$18&gt;CD$19,((CE$18-CD$19+1)*$B$2*$P$21),IF(CE$18&gt;=CD$19,$P$21*$B$2))),0)</f>
        <v>0</v>
      </c>
      <c r="CF36" s="300">
        <f>IF('Hoja De Calculo'!CG13&gt;='Hoja De Calculo'!CF13,IF(CF$18=100,($P$21*CF$18*$B$2)-SUM($I36:CE36),IF(CF$18&gt;CE$19,((CF$18-CE$19+1)*$B$2*$P$21),IF(CF$18&gt;=CE$19,$P$21*$B$2))),0)</f>
        <v>0</v>
      </c>
      <c r="CG36" s="300">
        <f>IF('Hoja De Calculo'!CH13&gt;='Hoja De Calculo'!CG13,IF(CG$18=100,($P$21*CG$18*$B$2)-SUM($I36:CF36),IF(CG$18&gt;CF$19,((CG$18-CF$19+1)*$B$2*$P$21),IF(CG$18&gt;=CF$19,$P$21*$B$2))),0)</f>
        <v>0</v>
      </c>
      <c r="CH36" s="300">
        <f>IF('Hoja De Calculo'!CI13&gt;='Hoja De Calculo'!CH13,IF(CH$18=100,($P$21*CH$18*$B$2)-SUM($I36:CG36),IF(CH$18&gt;CG$19,((CH$18-CG$19+1)*$B$2*$P$21),IF(CH$18&gt;=CG$19,$P$21*$B$2))),0)</f>
        <v>0</v>
      </c>
      <c r="CI36" s="300">
        <f>IF('Hoja De Calculo'!CJ13&gt;='Hoja De Calculo'!CI13,IF(CI$18=100,($P$21*CI$18*$B$2)-SUM($I36:CH36),IF(CI$18&gt;CH$19,((CI$18-CH$19+1)*$B$2*$P$21),IF(CI$18&gt;=CH$19,$P$21*$B$2))),0)</f>
        <v>0</v>
      </c>
      <c r="CJ36" s="300">
        <f>IF('Hoja De Calculo'!CK13&gt;='Hoja De Calculo'!CJ13,IF(CJ$18=100,($P$21*CJ$18*$B$2)-SUM($I36:CI36),IF(CJ$18&gt;CI$19,((CJ$18-CI$19+1)*$B$2*$P$21),IF(CJ$18&gt;=CI$19,$P$21*$B$2))),0)</f>
        <v>0</v>
      </c>
      <c r="CK36" s="300">
        <f>IF('Hoja De Calculo'!CL13&gt;='Hoja De Calculo'!CK13,IF(CK$18=100,($P$21*CK$18*$B$2)-SUM($I36:CJ36),IF(CK$18&gt;CJ$19,((CK$18-CJ$19+1)*$B$2*$P$21),IF(CK$18&gt;=CJ$19,$P$21*$B$2))),0)</f>
        <v>0</v>
      </c>
      <c r="CL36" s="300">
        <f>IF('Hoja De Calculo'!CM13&gt;='Hoja De Calculo'!CL13,IF(CL$18=100,($P$21*CL$18*$B$2)-SUM($I36:CK36),IF(CL$18&gt;CK$19,((CL$18-CK$19+1)*$B$2*$P$21),IF(CL$18&gt;=CK$19,$P$21*$B$2))),0)</f>
        <v>0</v>
      </c>
      <c r="CM36" s="300">
        <f>IF('Hoja De Calculo'!CN13&gt;='Hoja De Calculo'!CM13,IF(CM$18=100,($P$21*CM$18*$B$2)-SUM($I36:CL36),IF(CM$18&gt;CL$19,((CM$18-CL$19+1)*$B$2*$P$21),IF(CM$18&gt;=CL$19,$P$21*$B$2))),0)</f>
        <v>0</v>
      </c>
      <c r="CN36" s="300">
        <f>IF('Hoja De Calculo'!CO13&gt;='Hoja De Calculo'!CN13,IF(CN$18=100,($P$21*CN$18*$B$2)-SUM($I36:CM36),IF(CN$18&gt;CM$19,((CN$18-CM$19+1)*$B$2*$P$21),IF(CN$18&gt;=CM$19,$P$21*$B$2))),0)</f>
        <v>0</v>
      </c>
      <c r="CO36" s="300">
        <f>IF('Hoja De Calculo'!CP13&gt;='Hoja De Calculo'!CO13,IF(CO$18=100,($P$21*CO$18*$B$2)-SUM($I36:CN36),IF(CO$18&gt;CN$19,((CO$18-CN$19+1)*$B$2*$P$21),IF(CO$18&gt;=CN$19,$P$21*$B$2))),0)</f>
        <v>0</v>
      </c>
      <c r="CP36" s="300">
        <f>IF('Hoja De Calculo'!CQ13&gt;='Hoja De Calculo'!CP13,IF(CP$18=100,($P$21*CP$18*$B$2)-SUM($I36:CO36),IF(CP$18&gt;CO$19,((CP$18-CO$19+1)*$B$2*$P$21),IF(CP$18&gt;=CO$19,$P$21*$B$2))),0)</f>
        <v>0</v>
      </c>
      <c r="CQ36" s="300">
        <f>IF('Hoja De Calculo'!CR13&gt;='Hoja De Calculo'!CQ13,IF(CQ$18=100,($P$21*CQ$18*$B$2)-SUM($I36:CP36),IF(CQ$18&gt;CP$19,((CQ$18-CP$19+1)*$B$2*$P$21),IF(CQ$18&gt;=CP$19,$P$21*$B$2))),0)</f>
        <v>0</v>
      </c>
      <c r="CR36" s="300">
        <f>IF('Hoja De Calculo'!CS13&gt;='Hoja De Calculo'!CR13,IF(CR$18=100,($P$21*CR$18*$B$2)-SUM($I36:CQ36),IF(CR$18&gt;CQ$19,((CR$18-CQ$19+1)*$B$2*$P$21),IF(CR$18&gt;=CQ$19,$P$21*$B$2))),0)</f>
        <v>0</v>
      </c>
      <c r="CS36" s="300">
        <f>IF('Hoja De Calculo'!CT13&gt;='Hoja De Calculo'!CS13,IF(CS$18=100,($P$21*CS$18*$B$2)-SUM($I36:CR36),IF(CS$18&gt;CR$19,((CS$18-CR$19+1)*$B$2*$P$21),IF(CS$18&gt;=CR$19,$P$21*$B$2))),0)</f>
        <v>0</v>
      </c>
      <c r="CT36" s="300">
        <f>IF('Hoja De Calculo'!CU13&gt;='Hoja De Calculo'!CT13,IF(CT$18=100,($P$21*CT$18*$B$2)-SUM($I36:CS36),IF(CT$18&gt;CS$19,((CT$18-CS$19+1)*$B$2*$P$21),IF(CT$18&gt;=CS$19,$P$21*$B$2))),0)</f>
        <v>0</v>
      </c>
      <c r="CU36" s="300">
        <f>IF('Hoja De Calculo'!CV13&gt;='Hoja De Calculo'!CU13,IF(CU$18=100,($P$21*CU$18*$B$2)-SUM($I36:CT36),IF(CU$18&gt;CT$19,((CU$18-CT$19+1)*$B$2*$P$21),IF(CU$18&gt;=CT$19,$P$21*$B$2))),0)</f>
        <v>0</v>
      </c>
      <c r="CV36" s="300">
        <f>IF('Hoja De Calculo'!CW13&gt;='Hoja De Calculo'!CV13,IF(CV$18=100,($P$21*CV$18*$B$2)-SUM($I36:CU36),IF(CV$18&gt;CU$19,((CV$18-CU$19+1)*$B$2*$P$21),IF(CV$18&gt;=CU$19,$P$21*$B$2))),0)</f>
        <v>0</v>
      </c>
      <c r="CW36" s="300">
        <f>IF('Hoja De Calculo'!CX13&gt;='Hoja De Calculo'!CW13,IF(CW$18=100,($P$21*CW$18*$B$2)-SUM($I36:CV36),IF(CW$18&gt;CV$19,((CW$18-CV$19+1)*$B$2*$P$21),IF(CW$18&gt;=CV$19,$P$21*$B$2))),0)</f>
        <v>0</v>
      </c>
    </row>
    <row r="37" spans="1:101" x14ac:dyDescent="0.35">
      <c r="A37" t="s">
        <v>170</v>
      </c>
      <c r="C37" s="265"/>
      <c r="D37" s="265"/>
      <c r="E37" s="265"/>
      <c r="F37" s="265"/>
      <c r="G37" s="265"/>
      <c r="H37" s="265"/>
      <c r="I37" s="265"/>
      <c r="J37" s="265"/>
      <c r="K37" s="265"/>
      <c r="L37" s="265"/>
      <c r="M37" s="265"/>
      <c r="N37" s="273"/>
      <c r="O37" s="280"/>
      <c r="P37" s="280"/>
      <c r="Q37" s="287">
        <f>(Q$21*$B$2*(Q$19+(IF(Q$19=100,0,1))))</f>
        <v>0</v>
      </c>
      <c r="R37" s="300">
        <f>IF('Hoja De Calculo'!S13&gt;='Hoja De Calculo'!R13,IF(R$18=100,($Q$21*R$18*$B$2)-SUM($I37:Q37),IF(R$18&gt;Q$19,((R$18-Q$19+1)*$B$2*$Q$21),IF(R$18&gt;=Q$19,$Q$21*$B$2))),0)</f>
        <v>0</v>
      </c>
      <c r="S37" s="300">
        <f>IF('Hoja De Calculo'!T13&gt;='Hoja De Calculo'!S13,IF(S$18=100,($Q$21*S$18*$B$2)-SUM($I37:R37),IF(S$18&gt;R$19,((S$18-R$19+1)*$B$2*$Q$21),IF(S$18&gt;=R$19,$Q$21*$B$2))),0)</f>
        <v>0</v>
      </c>
      <c r="T37" s="300">
        <f>IF('Hoja De Calculo'!U13&gt;='Hoja De Calculo'!T13,IF(T$18=100,($Q$21*T$18*$B$2)-SUM($I37:S37),IF(T$18&gt;S$19,((T$18-S$19+1)*$B$2*$Q$21),IF(T$18&gt;=S$19,$Q$21*$B$2))),0)</f>
        <v>0</v>
      </c>
      <c r="U37" s="300">
        <f>IF('Hoja De Calculo'!V13&gt;='Hoja De Calculo'!U13,IF(U$18=100,($Q$21*U$18*$B$2)-SUM($I37:T37),IF(U$18&gt;T$19,((U$18-T$19+1)*$B$2*$Q$21),IF(U$18&gt;=T$19,$Q$21*$B$2))),0)</f>
        <v>0</v>
      </c>
      <c r="V37" s="300">
        <f>IF('Hoja De Calculo'!W13&gt;='Hoja De Calculo'!V13,IF(V$18=100,($Q$21*V$18*$B$2)-SUM($I37:U37),IF(V$18&gt;U$19,((V$18-U$19+1)*$B$2*$Q$21),IF(V$18&gt;=U$19,$Q$21*$B$2))),0)</f>
        <v>0</v>
      </c>
      <c r="W37" s="300">
        <f>IF('Hoja De Calculo'!X13&gt;='Hoja De Calculo'!W13,IF(W$18=100,($Q$21*W$18*$B$2)-SUM($I37:V37),IF(W$18&gt;V$19,((W$18-V$19+1)*$B$2*$Q$21),IF(W$18&gt;=V$19,$Q$21*$B$2))),0)</f>
        <v>0</v>
      </c>
      <c r="X37" s="300">
        <f>IF('Hoja De Calculo'!Y13&gt;='Hoja De Calculo'!X13,IF(X$18=100,($Q$21*X$18*$B$2)-SUM($I37:W37),IF(X$18&gt;W$19,((X$18-W$19+1)*$B$2*$Q$21),IF(X$18&gt;=W$19,$Q$21*$B$2))),0)</f>
        <v>0</v>
      </c>
      <c r="Y37" s="300">
        <f>IF('Hoja De Calculo'!Z13&gt;='Hoja De Calculo'!Y13,IF(Y$18=100,($Q$21*Y$18*$B$2)-SUM($I37:X37),IF(Y$18&gt;X$19,((Y$18-X$19+1)*$B$2*$Q$21),IF(Y$18&gt;=X$19,$Q$21*$B$2))),0)</f>
        <v>0</v>
      </c>
      <c r="Z37" s="300">
        <f>IF('Hoja De Calculo'!AA13&gt;='Hoja De Calculo'!Z13,IF(Z$18=100,($Q$21*Z$18*$B$2)-SUM($I37:Y37),IF(Z$18&gt;Y$19,((Z$18-Y$19+1)*$B$2*$Q$21),IF(Z$18&gt;=Y$19,$Q$21*$B$2))),0)</f>
        <v>0</v>
      </c>
      <c r="AA37" s="300">
        <f>IF('Hoja De Calculo'!AB13&gt;='Hoja De Calculo'!AA13,IF(AA$18=100,($Q$21*AA$18*$B$2)-SUM($I37:Z37),IF(AA$18&gt;Z$19,((AA$18-Z$19+1)*$B$2*$Q$21),IF(AA$18&gt;=Z$19,$Q$21*$B$2))),0)</f>
        <v>0</v>
      </c>
      <c r="AB37" s="300">
        <f>IF('Hoja De Calculo'!AC13&gt;='Hoja De Calculo'!AB13,IF(AB$18=100,($Q$21*AB$18*$B$2)-SUM($I37:AA37),IF(AB$18&gt;AA$19,((AB$18-AA$19+1)*$B$2*$Q$21),IF(AB$18&gt;=AA$19,$Q$21*$B$2))),0)</f>
        <v>0</v>
      </c>
      <c r="AC37" s="300">
        <f>IF('Hoja De Calculo'!AD13&gt;='Hoja De Calculo'!AC13,IF(AC$18=100,($Q$21*AC$18*$B$2)-SUM($I37:AB37),IF(AC$18&gt;AB$19,((AC$18-AB$19+1)*$B$2*$Q$21),IF(AC$18&gt;=AB$19,$Q$21*$B$2))),0)</f>
        <v>0</v>
      </c>
      <c r="AD37" s="300">
        <f>IF('Hoja De Calculo'!AE13&gt;='Hoja De Calculo'!AD13,IF(AD$18=100,($Q$21*AD$18*$B$2)-SUM($I37:AC37),IF(AD$18&gt;AC$19,((AD$18-AC$19+1)*$B$2*$Q$21),IF(AD$18&gt;=AC$19,$Q$21*$B$2))),0)</f>
        <v>0</v>
      </c>
      <c r="AE37" s="300">
        <f>IF('Hoja De Calculo'!AF13&gt;='Hoja De Calculo'!AE13,IF(AE$18=100,($Q$21*AE$18*$B$2)-SUM($I37:AD37),IF(AE$18&gt;AD$19,((AE$18-AD$19+1)*$B$2*$Q$21),IF(AE$18&gt;=AD$19,$Q$21*$B$2))),0)</f>
        <v>0</v>
      </c>
      <c r="AF37" s="300">
        <f>IF('Hoja De Calculo'!AG13&gt;='Hoja De Calculo'!AF13,IF(AF$18=100,($Q$21*AF$18*$B$2)-SUM($I37:AE37),IF(AF$18&gt;AE$19,((AF$18-AE$19+1)*$B$2*$Q$21),IF(AF$18&gt;=AE$19,$Q$21*$B$2))),0)</f>
        <v>0</v>
      </c>
      <c r="AG37" s="300">
        <f>IF('Hoja De Calculo'!AH13&gt;='Hoja De Calculo'!AG13,IF(AG$18=100,($Q$21*AG$18*$B$2)-SUM($I37:AF37),IF(AG$18&gt;AF$19,((AG$18-AF$19+1)*$B$2*$Q$21),IF(AG$18&gt;=AF$19,$Q$21*$B$2))),0)</f>
        <v>0</v>
      </c>
      <c r="AH37" s="300">
        <f>IF('Hoja De Calculo'!AI13&gt;='Hoja De Calculo'!AH13,IF(AH$18=100,($Q$21*AH$18*$B$2)-SUM($I37:AG37),IF(AH$18&gt;AG$19,((AH$18-AG$19+1)*$B$2*$Q$21),IF(AH$18&gt;=AG$19,$Q$21*$B$2))),0)</f>
        <v>0</v>
      </c>
      <c r="AI37" s="300">
        <f>IF('Hoja De Calculo'!AJ13&gt;='Hoja De Calculo'!AI13,IF(AI$18=100,($Q$21*AI$18*$B$2)-SUM($I37:AH37),IF(AI$18&gt;AH$19,((AI$18-AH$19+1)*$B$2*$Q$21),IF(AI$18&gt;=AH$19,$Q$21*$B$2))),0)</f>
        <v>0</v>
      </c>
      <c r="AJ37" s="300">
        <f>IF('Hoja De Calculo'!AK13&gt;='Hoja De Calculo'!AJ13,IF(AJ$18=100,($Q$21*AJ$18*$B$2)-SUM($I37:AI37),IF(AJ$18&gt;AI$19,((AJ$18-AI$19+1)*$B$2*$Q$21),IF(AJ$18&gt;=AI$19,$Q$21*$B$2))),0)</f>
        <v>0</v>
      </c>
      <c r="AK37" s="300">
        <f>IF('Hoja De Calculo'!AL13&gt;='Hoja De Calculo'!AK13,IF(AK$18=100,($Q$21*AK$18*$B$2)-SUM($I37:AJ37),IF(AK$18&gt;AJ$19,((AK$18-AJ$19+1)*$B$2*$Q$21),IF(AK$18&gt;=AJ$19,$Q$21*$B$2))),0)</f>
        <v>0</v>
      </c>
      <c r="AL37" s="300">
        <f>IF('Hoja De Calculo'!AM13&gt;='Hoja De Calculo'!AL13,IF(AL$18=100,($Q$21*AL$18*$B$2)-SUM($I37:AK37),IF(AL$18&gt;AK$19,((AL$18-AK$19+1)*$B$2*$Q$21),IF(AL$18&gt;=AK$19,$Q$21*$B$2))),0)</f>
        <v>0</v>
      </c>
      <c r="AM37" s="300">
        <f>IF('Hoja De Calculo'!AN13&gt;='Hoja De Calculo'!AM13,IF(AM$18=100,($Q$21*AM$18*$B$2)-SUM($I37:AL37),IF(AM$18&gt;AL$19,((AM$18-AL$19+1)*$B$2*$Q$21),IF(AM$18&gt;=AL$19,$Q$21*$B$2))),0)</f>
        <v>0</v>
      </c>
      <c r="AN37" s="300">
        <f>IF('Hoja De Calculo'!AO13&gt;='Hoja De Calculo'!AN13,IF(AN$18=100,($Q$21*AN$18*$B$2)-SUM($I37:AM37),IF(AN$18&gt;AM$19,((AN$18-AM$19+1)*$B$2*$Q$21),IF(AN$18&gt;=AM$19,$Q$21*$B$2))),0)</f>
        <v>0</v>
      </c>
      <c r="AO37" s="300">
        <f>IF('Hoja De Calculo'!AP13&gt;='Hoja De Calculo'!AO13,IF(AO$18=100,($Q$21*AO$18*$B$2)-SUM($I37:AN37),IF(AO$18&gt;AN$19,((AO$18-AN$19+1)*$B$2*$Q$21),IF(AO$18&gt;=AN$19,$Q$21*$B$2))),0)</f>
        <v>0</v>
      </c>
      <c r="AP37" s="300">
        <f>IF('Hoja De Calculo'!AQ13&gt;='Hoja De Calculo'!AP13,IF(AP$18=100,($Q$21*AP$18*$B$2)-SUM($I37:AO37),IF(AP$18&gt;AO$19,((AP$18-AO$19+1)*$B$2*$Q$21),IF(AP$18&gt;=AO$19,$Q$21*$B$2))),0)</f>
        <v>0</v>
      </c>
      <c r="AQ37" s="300">
        <f>IF('Hoja De Calculo'!AR13&gt;='Hoja De Calculo'!AQ13,IF(AQ$18=100,($Q$21*AQ$18*$B$2)-SUM($I37:AP37),IF(AQ$18&gt;AP$19,((AQ$18-AP$19+1)*$B$2*$Q$21),IF(AQ$18&gt;=AP$19,$Q$21*$B$2))),0)</f>
        <v>0</v>
      </c>
      <c r="AR37" s="300">
        <f>IF('Hoja De Calculo'!AS13&gt;='Hoja De Calculo'!AR13,IF(AR$18=100,($Q$21*AR$18*$B$2)-SUM($I37:AQ37),IF(AR$18&gt;AQ$19,((AR$18-AQ$19+1)*$B$2*$Q$21),IF(AR$18&gt;=AQ$19,$Q$21*$B$2))),0)</f>
        <v>0</v>
      </c>
      <c r="AS37" s="300">
        <f>IF('Hoja De Calculo'!AT13&gt;='Hoja De Calculo'!AS13,IF(AS$18=100,($Q$21*AS$18*$B$2)-SUM($I37:AR37),IF(AS$18&gt;AR$19,((AS$18-AR$19+1)*$B$2*$Q$21),IF(AS$18&gt;=AR$19,$Q$21*$B$2))),0)</f>
        <v>0</v>
      </c>
      <c r="AT37" s="300">
        <f>IF('Hoja De Calculo'!AU13&gt;='Hoja De Calculo'!AT13,IF(AT$18=100,($Q$21*AT$18*$B$2)-SUM($I37:AS37),IF(AT$18&gt;AS$19,((AT$18-AS$19+1)*$B$2*$Q$21),IF(AT$18&gt;=AS$19,$Q$21*$B$2))),0)</f>
        <v>0</v>
      </c>
      <c r="AU37" s="300">
        <f>IF('Hoja De Calculo'!AV13&gt;='Hoja De Calculo'!AU13,IF(AU$18=100,($Q$21*AU$18*$B$2)-SUM($I37:AT37),IF(AU$18&gt;AT$19,((AU$18-AT$19+1)*$B$2*$Q$21),IF(AU$18&gt;=AT$19,$Q$21*$B$2))),0)</f>
        <v>0</v>
      </c>
      <c r="AV37" s="300">
        <f>IF('Hoja De Calculo'!AW13&gt;='Hoja De Calculo'!AV13,IF(AV$18=100,($Q$21*AV$18*$B$2)-SUM($I37:AU37),IF(AV$18&gt;AU$19,((AV$18-AU$19+1)*$B$2*$Q$21),IF(AV$18&gt;=AU$19,$Q$21*$B$2))),0)</f>
        <v>0</v>
      </c>
      <c r="AW37" s="300">
        <f>IF('Hoja De Calculo'!AX13&gt;='Hoja De Calculo'!AW13,IF(AW$18=100,($Q$21*AW$18*$B$2)-SUM($I37:AV37),IF(AW$18&gt;AV$19,((AW$18-AV$19+1)*$B$2*$Q$21),IF(AW$18&gt;=AV$19,$Q$21*$B$2))),0)</f>
        <v>0</v>
      </c>
      <c r="AX37" s="300">
        <f>IF('Hoja De Calculo'!AY13&gt;='Hoja De Calculo'!AX13,IF(AX$18=100,($Q$21*AX$18*$B$2)-SUM($I37:AW37),IF(AX$18&gt;AW$19,((AX$18-AW$19+1)*$B$2*$Q$21),IF(AX$18&gt;=AW$19,$Q$21*$B$2))),0)</f>
        <v>0</v>
      </c>
      <c r="AY37" s="300">
        <f>IF('Hoja De Calculo'!AZ13&gt;='Hoja De Calculo'!AY13,IF(AY$18=100,($Q$21*AY$18*$B$2)-SUM($I37:AX37),IF(AY$18&gt;AX$19,((AY$18-AX$19+1)*$B$2*$Q$21),IF(AY$18&gt;=AX$19,$Q$21*$B$2))),0)</f>
        <v>0</v>
      </c>
      <c r="AZ37" s="300">
        <f>IF('Hoja De Calculo'!BA13&gt;='Hoja De Calculo'!AZ13,IF(AZ$18=100,($Q$21*AZ$18*$B$2)-SUM($I37:AY37),IF(AZ$18&gt;AY$19,((AZ$18-AY$19+1)*$B$2*$Q$21),IF(AZ$18&gt;=AY$19,$Q$21*$B$2))),0)</f>
        <v>0</v>
      </c>
      <c r="BA37" s="300">
        <f>IF('Hoja De Calculo'!BB13&gt;='Hoja De Calculo'!BA13,IF(BA$18=100,($Q$21*BA$18*$B$2)-SUM($I37:AZ37),IF(BA$18&gt;AZ$19,((BA$18-AZ$19+1)*$B$2*$Q$21),IF(BA$18&gt;=AZ$19,$Q$21*$B$2))),0)</f>
        <v>0</v>
      </c>
      <c r="BB37" s="300">
        <f>IF('Hoja De Calculo'!BC13&gt;='Hoja De Calculo'!BB13,IF(BB$18=100,($Q$21*BB$18*$B$2)-SUM($I37:BA37),IF(BB$18&gt;BA$19,((BB$18-BA$19+1)*$B$2*$Q$21),IF(BB$18&gt;=BA$19,$Q$21*$B$2))),0)</f>
        <v>0</v>
      </c>
      <c r="BC37" s="300">
        <f>IF('Hoja De Calculo'!BD13&gt;='Hoja De Calculo'!BC13,IF(BC$18=100,($Q$21*BC$18*$B$2)-SUM($I37:BB37),IF(BC$18&gt;BB$19,((BC$18-BB$19+1)*$B$2*$Q$21),IF(BC$18&gt;=BB$19,$Q$21*$B$2))),0)</f>
        <v>0</v>
      </c>
      <c r="BD37" s="300">
        <f>IF('Hoja De Calculo'!BE13&gt;='Hoja De Calculo'!BD13,IF(BD$18=100,($Q$21*BD$18*$B$2)-SUM($I37:BC37),IF(BD$18&gt;BC$19,((BD$18-BC$19+1)*$B$2*$Q$21),IF(BD$18&gt;=BC$19,$Q$21*$B$2))),0)</f>
        <v>0</v>
      </c>
      <c r="BE37" s="300">
        <f>IF('Hoja De Calculo'!BF13&gt;='Hoja De Calculo'!BE13,IF(BE$18=100,($Q$21*BE$18*$B$2)-SUM($I37:BD37),IF(BE$18&gt;BD$19,((BE$18-BD$19+1)*$B$2*$Q$21),IF(BE$18&gt;=BD$19,$Q$21*$B$2))),0)</f>
        <v>0</v>
      </c>
      <c r="BF37" s="300">
        <f>IF('Hoja De Calculo'!BG13&gt;='Hoja De Calculo'!BF13,IF(BF$18=100,($Q$21*BF$18*$B$2)-SUM($I37:BE37),IF(BF$18&gt;BE$19,((BF$18-BE$19+1)*$B$2*$Q$21),IF(BF$18&gt;=BE$19,$Q$21*$B$2))),0)</f>
        <v>0</v>
      </c>
      <c r="BG37" s="300">
        <f>IF('Hoja De Calculo'!BH13&gt;='Hoja De Calculo'!BG13,IF(BG$18=100,($Q$21*BG$18*$B$2)-SUM($I37:BF37),IF(BG$18&gt;BF$19,((BG$18-BF$19+1)*$B$2*$Q$21),IF(BG$18&gt;=BF$19,$Q$21*$B$2))),0)</f>
        <v>0</v>
      </c>
      <c r="BH37" s="300">
        <f>IF('Hoja De Calculo'!BI13&gt;='Hoja De Calculo'!BH13,IF(BH$18=100,($Q$21*BH$18*$B$2)-SUM($I37:BG37),IF(BH$18&gt;BG$19,((BH$18-BG$19+1)*$B$2*$Q$21),IF(BH$18&gt;=BG$19,$Q$21*$B$2))),0)</f>
        <v>0</v>
      </c>
      <c r="BI37" s="300">
        <f>IF('Hoja De Calculo'!BJ13&gt;='Hoja De Calculo'!BI13,IF(BI$18=100,($Q$21*BI$18*$B$2)-SUM($I37:BH37),IF(BI$18&gt;BH$19,((BI$18-BH$19+1)*$B$2*$Q$21),IF(BI$18&gt;=BH$19,$Q$21*$B$2))),0)</f>
        <v>0</v>
      </c>
      <c r="BJ37" s="300">
        <f>IF('Hoja De Calculo'!BK13&gt;='Hoja De Calculo'!BJ13,IF(BJ$18=100,($Q$21*BJ$18*$B$2)-SUM($I37:BI37),IF(BJ$18&gt;BI$19,((BJ$18-BI$19+1)*$B$2*$Q$21),IF(BJ$18&gt;=BI$19,$Q$21*$B$2))),0)</f>
        <v>0</v>
      </c>
      <c r="BK37" s="300">
        <f>IF('Hoja De Calculo'!BL13&gt;='Hoja De Calculo'!BK13,IF(BK$18=100,($Q$21*BK$18*$B$2)-SUM($I37:BJ37),IF(BK$18&gt;BJ$19,((BK$18-BJ$19+1)*$B$2*$Q$21),IF(BK$18&gt;=BJ$19,$Q$21*$B$2))),0)</f>
        <v>0</v>
      </c>
      <c r="BL37" s="300">
        <f>IF('Hoja De Calculo'!BM13&gt;='Hoja De Calculo'!BL13,IF(BL$18=100,($Q$21*BL$18*$B$2)-SUM($I37:BK37),IF(BL$18&gt;BK$19,((BL$18-BK$19+1)*$B$2*$Q$21),IF(BL$18&gt;=BK$19,$Q$21*$B$2))),0)</f>
        <v>0</v>
      </c>
      <c r="BM37" s="300">
        <f>IF('Hoja De Calculo'!BN13&gt;='Hoja De Calculo'!BM13,IF(BM$18=100,($Q$21*BM$18*$B$2)-SUM($I37:BL37),IF(BM$18&gt;BL$19,((BM$18-BL$19+1)*$B$2*$Q$21),IF(BM$18&gt;=BL$19,$Q$21*$B$2))),0)</f>
        <v>0</v>
      </c>
      <c r="BN37" s="300">
        <f>IF('Hoja De Calculo'!BO13&gt;='Hoja De Calculo'!BN13,IF(BN$18=100,($Q$21*BN$18*$B$2)-SUM($I37:BM37),IF(BN$18&gt;BM$19,((BN$18-BM$19+1)*$B$2*$Q$21),IF(BN$18&gt;=BM$19,$Q$21*$B$2))),0)</f>
        <v>0</v>
      </c>
      <c r="BO37" s="300">
        <f>IF('Hoja De Calculo'!BP13&gt;='Hoja De Calculo'!BO13,IF(BO$18=100,($Q$21*BO$18*$B$2)-SUM($I37:BN37),IF(BO$18&gt;BN$19,((BO$18-BN$19+1)*$B$2*$Q$21),IF(BO$18&gt;=BN$19,$Q$21*$B$2))),0)</f>
        <v>0</v>
      </c>
      <c r="BP37" s="300">
        <f>IF('Hoja De Calculo'!BQ13&gt;='Hoja De Calculo'!BP13,IF(BP$18=100,($Q$21*BP$18*$B$2)-SUM($I37:BO37),IF(BP$18&gt;BO$19,((BP$18-BO$19+1)*$B$2*$Q$21),IF(BP$18&gt;=BO$19,$Q$21*$B$2))),0)</f>
        <v>0</v>
      </c>
      <c r="BQ37" s="300">
        <f>IF('Hoja De Calculo'!BR13&gt;='Hoja De Calculo'!BQ13,IF(BQ$18=100,($Q$21*BQ$18*$B$2)-SUM($I37:BP37),IF(BQ$18&gt;BP$19,((BQ$18-BP$19+1)*$B$2*$Q$21),IF(BQ$18&gt;=BP$19,$Q$21*$B$2))),0)</f>
        <v>0</v>
      </c>
      <c r="BR37" s="300">
        <f>IF('Hoja De Calculo'!BS13&gt;='Hoja De Calculo'!BR13,IF(BR$18=100,($Q$21*BR$18*$B$2)-SUM($I37:BQ37),IF(BR$18&gt;BQ$19,((BR$18-BQ$19+1)*$B$2*$Q$21),IF(BR$18&gt;=BQ$19,$Q$21*$B$2))),0)</f>
        <v>0</v>
      </c>
      <c r="BS37" s="300">
        <f>IF('Hoja De Calculo'!BT13&gt;='Hoja De Calculo'!BS13,IF(BS$18=100,($Q$21*BS$18*$B$2)-SUM($I37:BR37),IF(BS$18&gt;BR$19,((BS$18-BR$19+1)*$B$2*$Q$21),IF(BS$18&gt;=BR$19,$Q$21*$B$2))),0)</f>
        <v>0</v>
      </c>
      <c r="BT37" s="300">
        <f>IF('Hoja De Calculo'!BU13&gt;='Hoja De Calculo'!BT13,IF(BT$18=100,($Q$21*BT$18*$B$2)-SUM($I37:BS37),IF(BT$18&gt;BS$19,((BT$18-BS$19+1)*$B$2*$Q$21),IF(BT$18&gt;=BS$19,$Q$21*$B$2))),0)</f>
        <v>0</v>
      </c>
      <c r="BU37" s="300">
        <f>IF('Hoja De Calculo'!BV13&gt;='Hoja De Calculo'!BU13,IF(BU$18=100,($Q$21*BU$18*$B$2)-SUM($I37:BT37),IF(BU$18&gt;BT$19,((BU$18-BT$19+1)*$B$2*$Q$21),IF(BU$18&gt;=BT$19,$Q$21*$B$2))),0)</f>
        <v>0</v>
      </c>
      <c r="BV37" s="300">
        <f>IF('Hoja De Calculo'!BW13&gt;='Hoja De Calculo'!BV13,IF(BV$18=100,($Q$21*BV$18*$B$2)-SUM($I37:BU37),IF(BV$18&gt;BU$19,((BV$18-BU$19+1)*$B$2*$Q$21),IF(BV$18&gt;=BU$19,$Q$21*$B$2))),0)</f>
        <v>0</v>
      </c>
      <c r="BW37" s="300">
        <f>IF('Hoja De Calculo'!BX13&gt;='Hoja De Calculo'!BW13,IF(BW$18=100,($Q$21*BW$18*$B$2)-SUM($I37:BV37),IF(BW$18&gt;BV$19,((BW$18-BV$19+1)*$B$2*$Q$21),IF(BW$18&gt;=BV$19,$Q$21*$B$2))),0)</f>
        <v>0</v>
      </c>
      <c r="BX37" s="300">
        <f>IF('Hoja De Calculo'!BY13&gt;='Hoja De Calculo'!BX13,IF(BX$18=100,($Q$21*BX$18*$B$2)-SUM($I37:BW37),IF(BX$18&gt;BW$19,((BX$18-BW$19+1)*$B$2*$Q$21),IF(BX$18&gt;=BW$19,$Q$21*$B$2))),0)</f>
        <v>0</v>
      </c>
      <c r="BY37" s="300">
        <f>IF('Hoja De Calculo'!BZ13&gt;='Hoja De Calculo'!BY13,IF(BY$18=100,($Q$21*BY$18*$B$2)-SUM($I37:BX37),IF(BY$18&gt;BX$19,((BY$18-BX$19+1)*$B$2*$Q$21),IF(BY$18&gt;=BX$19,$Q$21*$B$2))),0)</f>
        <v>0</v>
      </c>
      <c r="BZ37" s="300">
        <f>IF('Hoja De Calculo'!CA13&gt;='Hoja De Calculo'!BZ13,IF(BZ$18=100,($Q$21*BZ$18*$B$2)-SUM($I37:BY37),IF(BZ$18&gt;BY$19,((BZ$18-BY$19+1)*$B$2*$Q$21),IF(BZ$18&gt;=BY$19,$Q$21*$B$2))),0)</f>
        <v>0</v>
      </c>
      <c r="CA37" s="300">
        <f>IF('Hoja De Calculo'!CB13&gt;='Hoja De Calculo'!CA13,IF(CA$18=100,($Q$21*CA$18*$B$2)-SUM($I37:BZ37),IF(CA$18&gt;BZ$19,((CA$18-BZ$19+1)*$B$2*$Q$21),IF(CA$18&gt;=BZ$19,$Q$21*$B$2))),0)</f>
        <v>0</v>
      </c>
      <c r="CB37" s="300">
        <f>IF('Hoja De Calculo'!CC13&gt;='Hoja De Calculo'!CB13,IF(CB$18=100,($Q$21*CB$18*$B$2)-SUM($I37:CA37),IF(CB$18&gt;CA$19,((CB$18-CA$19+1)*$B$2*$Q$21),IF(CB$18&gt;=CA$19,$Q$21*$B$2))),0)</f>
        <v>0</v>
      </c>
      <c r="CC37" s="300">
        <f>IF('Hoja De Calculo'!CD13&gt;='Hoja De Calculo'!CC13,IF(CC$18=100,($Q$21*CC$18*$B$2)-SUM($I37:CB37),IF(CC$18&gt;CB$19,((CC$18-CB$19+1)*$B$2*$Q$21),IF(CC$18&gt;=CB$19,$Q$21*$B$2))),0)</f>
        <v>0</v>
      </c>
      <c r="CD37" s="300">
        <f>IF('Hoja De Calculo'!CE13&gt;='Hoja De Calculo'!CD13,IF(CD$18=100,($Q$21*CD$18*$B$2)-SUM($I37:CC37),IF(CD$18&gt;CC$19,((CD$18-CC$19+1)*$B$2*$Q$21),IF(CD$18&gt;=CC$19,$Q$21*$B$2))),0)</f>
        <v>0</v>
      </c>
      <c r="CE37" s="300">
        <f>IF('Hoja De Calculo'!CF13&gt;='Hoja De Calculo'!CE13,IF(CE$18=100,($Q$21*CE$18*$B$2)-SUM($I37:CD37),IF(CE$18&gt;CD$19,((CE$18-CD$19+1)*$B$2*$Q$21),IF(CE$18&gt;=CD$19,$Q$21*$B$2))),0)</f>
        <v>0</v>
      </c>
      <c r="CF37" s="300">
        <f>IF('Hoja De Calculo'!CG13&gt;='Hoja De Calculo'!CF13,IF(CF$18=100,($Q$21*CF$18*$B$2)-SUM($I37:CE37),IF(CF$18&gt;CE$19,((CF$18-CE$19+1)*$B$2*$Q$21),IF(CF$18&gt;=CE$19,$Q$21*$B$2))),0)</f>
        <v>0</v>
      </c>
      <c r="CG37" s="300">
        <f>IF('Hoja De Calculo'!CH13&gt;='Hoja De Calculo'!CG13,IF(CG$18=100,($Q$21*CG$18*$B$2)-SUM($I37:CF37),IF(CG$18&gt;CF$19,((CG$18-CF$19+1)*$B$2*$Q$21),IF(CG$18&gt;=CF$19,$Q$21*$B$2))),0)</f>
        <v>0</v>
      </c>
      <c r="CH37" s="300">
        <f>IF('Hoja De Calculo'!CI13&gt;='Hoja De Calculo'!CH13,IF(CH$18=100,($Q$21*CH$18*$B$2)-SUM($I37:CG37),IF(CH$18&gt;CG$19,((CH$18-CG$19+1)*$B$2*$Q$21),IF(CH$18&gt;=CG$19,$Q$21*$B$2))),0)</f>
        <v>0</v>
      </c>
      <c r="CI37" s="300">
        <f>IF('Hoja De Calculo'!CJ13&gt;='Hoja De Calculo'!CI13,IF(CI$18=100,($Q$21*CI$18*$B$2)-SUM($I37:CH37),IF(CI$18&gt;CH$19,((CI$18-CH$19+1)*$B$2*$Q$21),IF(CI$18&gt;=CH$19,$Q$21*$B$2))),0)</f>
        <v>0</v>
      </c>
      <c r="CJ37" s="300">
        <f>IF('Hoja De Calculo'!CK13&gt;='Hoja De Calculo'!CJ13,IF(CJ$18=100,($Q$21*CJ$18*$B$2)-SUM($I37:CI37),IF(CJ$18&gt;CI$19,((CJ$18-CI$19+1)*$B$2*$Q$21),IF(CJ$18&gt;=CI$19,$Q$21*$B$2))),0)</f>
        <v>0</v>
      </c>
      <c r="CK37" s="300">
        <f>IF('Hoja De Calculo'!CL13&gt;='Hoja De Calculo'!CK13,IF(CK$18=100,($Q$21*CK$18*$B$2)-SUM($I37:CJ37),IF(CK$18&gt;CJ$19,((CK$18-CJ$19+1)*$B$2*$Q$21),IF(CK$18&gt;=CJ$19,$Q$21*$B$2))),0)</f>
        <v>0</v>
      </c>
      <c r="CL37" s="300">
        <f>IF('Hoja De Calculo'!CM13&gt;='Hoja De Calculo'!CL13,IF(CL$18=100,($Q$21*CL$18*$B$2)-SUM($I37:CK37),IF(CL$18&gt;CK$19,((CL$18-CK$19+1)*$B$2*$Q$21),IF(CL$18&gt;=CK$19,$Q$21*$B$2))),0)</f>
        <v>0</v>
      </c>
      <c r="CM37" s="300">
        <f>IF('Hoja De Calculo'!CN13&gt;='Hoja De Calculo'!CM13,IF(CM$18=100,($Q$21*CM$18*$B$2)-SUM($I37:CL37),IF(CM$18&gt;CL$19,((CM$18-CL$19+1)*$B$2*$Q$21),IF(CM$18&gt;=CL$19,$Q$21*$B$2))),0)</f>
        <v>0</v>
      </c>
      <c r="CN37" s="300">
        <f>IF('Hoja De Calculo'!CO13&gt;='Hoja De Calculo'!CN13,IF(CN$18=100,($Q$21*CN$18*$B$2)-SUM($I37:CM37),IF(CN$18&gt;CM$19,((CN$18-CM$19+1)*$B$2*$Q$21),IF(CN$18&gt;=CM$19,$Q$21*$B$2))),0)</f>
        <v>0</v>
      </c>
      <c r="CO37" s="300">
        <f>IF('Hoja De Calculo'!CP13&gt;='Hoja De Calculo'!CO13,IF(CO$18=100,($Q$21*CO$18*$B$2)-SUM($I37:CN37),IF(CO$18&gt;CN$19,((CO$18-CN$19+1)*$B$2*$Q$21),IF(CO$18&gt;=CN$19,$Q$21*$B$2))),0)</f>
        <v>0</v>
      </c>
      <c r="CP37" s="300">
        <f>IF('Hoja De Calculo'!CQ13&gt;='Hoja De Calculo'!CP13,IF(CP$18=100,($Q$21*CP$18*$B$2)-SUM($I37:CO37),IF(CP$18&gt;CO$19,((CP$18-CO$19+1)*$B$2*$Q$21),IF(CP$18&gt;=CO$19,$Q$21*$B$2))),0)</f>
        <v>0</v>
      </c>
      <c r="CQ37" s="300">
        <f>IF('Hoja De Calculo'!CR13&gt;='Hoja De Calculo'!CQ13,IF(CQ$18=100,($Q$21*CQ$18*$B$2)-SUM($I37:CP37),IF(CQ$18&gt;CP$19,((CQ$18-CP$19+1)*$B$2*$Q$21),IF(CQ$18&gt;=CP$19,$Q$21*$B$2))),0)</f>
        <v>0</v>
      </c>
      <c r="CR37" s="300">
        <f>IF('Hoja De Calculo'!CS13&gt;='Hoja De Calculo'!CR13,IF(CR$18=100,($Q$21*CR$18*$B$2)-SUM($I37:CQ37),IF(CR$18&gt;CQ$19,((CR$18-CQ$19+1)*$B$2*$Q$21),IF(CR$18&gt;=CQ$19,$Q$21*$B$2))),0)</f>
        <v>0</v>
      </c>
      <c r="CS37" s="300">
        <f>IF('Hoja De Calculo'!CT13&gt;='Hoja De Calculo'!CS13,IF(CS$18=100,($Q$21*CS$18*$B$2)-SUM($I37:CR37),IF(CS$18&gt;CR$19,((CS$18-CR$19+1)*$B$2*$Q$21),IF(CS$18&gt;=CR$19,$Q$21*$B$2))),0)</f>
        <v>0</v>
      </c>
      <c r="CT37" s="300">
        <f>IF('Hoja De Calculo'!CU13&gt;='Hoja De Calculo'!CT13,IF(CT$18=100,($Q$21*CT$18*$B$2)-SUM($I37:CS37),IF(CT$18&gt;CS$19,((CT$18-CS$19+1)*$B$2*$Q$21),IF(CT$18&gt;=CS$19,$Q$21*$B$2))),0)</f>
        <v>0</v>
      </c>
      <c r="CU37" s="300">
        <f>IF('Hoja De Calculo'!CV13&gt;='Hoja De Calculo'!CU13,IF(CU$18=100,($Q$21*CU$18*$B$2)-SUM($I37:CT37),IF(CU$18&gt;CT$19,((CU$18-CT$19+1)*$B$2*$Q$21),IF(CU$18&gt;=CT$19,$Q$21*$B$2))),0)</f>
        <v>0</v>
      </c>
      <c r="CV37" s="300">
        <f>IF('Hoja De Calculo'!CW13&gt;='Hoja De Calculo'!CV13,IF(CV$18=100,($Q$21*CV$18*$B$2)-SUM($I37:CU37),IF(CV$18&gt;CU$19,((CV$18-CU$19+1)*$B$2*$Q$21),IF(CV$18&gt;=CU$19,$Q$21*$B$2))),0)</f>
        <v>0</v>
      </c>
      <c r="CW37" s="300">
        <f>IF('Hoja De Calculo'!CX13&gt;='Hoja De Calculo'!CW13,IF(CW$18=100,($Q$21*CW$18*$B$2)-SUM($I37:CV37),IF(CW$18&gt;CV$19,((CW$18-CV$19+1)*$B$2*$Q$21),IF(CW$18&gt;=CV$19,$Q$21*$B$2))),0)</f>
        <v>0</v>
      </c>
    </row>
    <row r="38" spans="1:101" x14ac:dyDescent="0.35">
      <c r="A38" t="s">
        <v>171</v>
      </c>
      <c r="C38" s="265"/>
      <c r="D38" s="265"/>
      <c r="E38" s="265"/>
      <c r="F38" s="265"/>
      <c r="G38" s="265"/>
      <c r="H38" s="265"/>
      <c r="I38" s="265"/>
      <c r="J38" s="265"/>
      <c r="K38" s="265"/>
      <c r="L38" s="265"/>
      <c r="M38" s="265"/>
      <c r="N38" s="273"/>
      <c r="O38" s="280"/>
      <c r="P38" s="280"/>
      <c r="Q38" s="280"/>
      <c r="R38" s="287">
        <f>(R$21*$B$2*(R$19+(IF(R$19=100,0,1))))</f>
        <v>0</v>
      </c>
      <c r="S38" s="300">
        <f>IF('Hoja De Calculo'!T13&gt;='Hoja De Calculo'!S13,IF(S$18=100,($R$21*S$18*$B$2)-SUM($I38:R38),IF(S$18&gt;R$19,((S$18-R$19+1)*$B$2*$R$21),IF(S$18&gt;=R$19,$R$21*$B$2))),0)</f>
        <v>0</v>
      </c>
      <c r="T38" s="300">
        <f>IF('Hoja De Calculo'!U13&gt;='Hoja De Calculo'!T13,IF(T$18=100,($R$21*T$18*$B$2)-SUM($I38:S38),IF(T$18&gt;S$19,((T$18-S$19+1)*$B$2*$R$21),IF(T$18&gt;=S$19,$R$21*$B$2))),0)</f>
        <v>0</v>
      </c>
      <c r="U38" s="300">
        <f>IF('Hoja De Calculo'!V13&gt;='Hoja De Calculo'!U13,IF(U$18=100,($R$21*U$18*$B$2)-SUM($I38:T38),IF(U$18&gt;T$19,((U$18-T$19+1)*$B$2*$R$21),IF(U$18&gt;=T$19,$R$21*$B$2))),0)</f>
        <v>0</v>
      </c>
      <c r="V38" s="300">
        <f>IF('Hoja De Calculo'!W13&gt;='Hoja De Calculo'!V13,IF(V$18=100,($R$21*V$18*$B$2)-SUM($I38:U38),IF(V$18&gt;U$19,((V$18-U$19+1)*$B$2*$R$21),IF(V$18&gt;=U$19,$R$21*$B$2))),0)</f>
        <v>0</v>
      </c>
      <c r="W38" s="300">
        <f>IF('Hoja De Calculo'!X13&gt;='Hoja De Calculo'!W13,IF(W$18=100,($R$21*W$18*$B$2)-SUM($I38:V38),IF(W$18&gt;V$19,((W$18-V$19+1)*$B$2*$R$21),IF(W$18&gt;=V$19,$R$21*$B$2))),0)</f>
        <v>0</v>
      </c>
      <c r="X38" s="300">
        <f>IF('Hoja De Calculo'!Y13&gt;='Hoja De Calculo'!X13,IF(X$18=100,($R$21*X$18*$B$2)-SUM($I38:W38),IF(X$18&gt;W$19,((X$18-W$19+1)*$B$2*$R$21),IF(X$18&gt;=W$19,$R$21*$B$2))),0)</f>
        <v>0</v>
      </c>
      <c r="Y38" s="300">
        <f>IF('Hoja De Calculo'!Z13&gt;='Hoja De Calculo'!Y13,IF(Y$18=100,($R$21*Y$18*$B$2)-SUM($I38:X38),IF(Y$18&gt;X$19,((Y$18-X$19+1)*$B$2*$R$21),IF(Y$18&gt;=X$19,$R$21*$B$2))),0)</f>
        <v>0</v>
      </c>
      <c r="Z38" s="300">
        <f>IF('Hoja De Calculo'!AA13&gt;='Hoja De Calculo'!Z13,IF(Z$18=100,($R$21*Z$18*$B$2)-SUM($I38:Y38),IF(Z$18&gt;Y$19,((Z$18-Y$19+1)*$B$2*$R$21),IF(Z$18&gt;=Y$19,$R$21*$B$2))),0)</f>
        <v>0</v>
      </c>
      <c r="AA38" s="300">
        <f>IF('Hoja De Calculo'!AB13&gt;='Hoja De Calculo'!AA13,IF(AA$18=100,($R$21*AA$18*$B$2)-SUM($I38:Z38),IF(AA$18&gt;Z$19,((AA$18-Z$19+1)*$B$2*$R$21),IF(AA$18&gt;=Z$19,$R$21*$B$2))),0)</f>
        <v>0</v>
      </c>
      <c r="AB38" s="300">
        <f>IF('Hoja De Calculo'!AC13&gt;='Hoja De Calculo'!AB13,IF(AB$18=100,($R$21*AB$18*$B$2)-SUM($I38:AA38),IF(AB$18&gt;AA$19,((AB$18-AA$19+1)*$B$2*$R$21),IF(AB$18&gt;=AA$19,$R$21*$B$2))),0)</f>
        <v>0</v>
      </c>
      <c r="AC38" s="300">
        <f>IF('Hoja De Calculo'!AD13&gt;='Hoja De Calculo'!AC13,IF(AC$18=100,($R$21*AC$18*$B$2)-SUM($I38:AB38),IF(AC$18&gt;AB$19,((AC$18-AB$19+1)*$B$2*$R$21),IF(AC$18&gt;=AB$19,$R$21*$B$2))),0)</f>
        <v>0</v>
      </c>
      <c r="AD38" s="300">
        <f>IF('Hoja De Calculo'!AE13&gt;='Hoja De Calculo'!AD13,IF(AD$18=100,($R$21*AD$18*$B$2)-SUM($I38:AC38),IF(AD$18&gt;AC$19,((AD$18-AC$19+1)*$B$2*$R$21),IF(AD$18&gt;=AC$19,$R$21*$B$2))),0)</f>
        <v>0</v>
      </c>
      <c r="AE38" s="300">
        <f>IF('Hoja De Calculo'!AF13&gt;='Hoja De Calculo'!AE13,IF(AE$18=100,($R$21*AE$18*$B$2)-SUM($I38:AD38),IF(AE$18&gt;AD$19,((AE$18-AD$19+1)*$B$2*$R$21),IF(AE$18&gt;=AD$19,$R$21*$B$2))),0)</f>
        <v>0</v>
      </c>
      <c r="AF38" s="300">
        <f>IF('Hoja De Calculo'!AG13&gt;='Hoja De Calculo'!AF13,IF(AF$18=100,($R$21*AF$18*$B$2)-SUM($I38:AE38),IF(AF$18&gt;AE$19,((AF$18-AE$19+1)*$B$2*$R$21),IF(AF$18&gt;=AE$19,$R$21*$B$2))),0)</f>
        <v>0</v>
      </c>
      <c r="AG38" s="300">
        <f>IF('Hoja De Calculo'!AH13&gt;='Hoja De Calculo'!AG13,IF(AG$18=100,($R$21*AG$18*$B$2)-SUM($I38:AF38),IF(AG$18&gt;AF$19,((AG$18-AF$19+1)*$B$2*$R$21),IF(AG$18&gt;=AF$19,$R$21*$B$2))),0)</f>
        <v>0</v>
      </c>
      <c r="AH38" s="300">
        <f>IF('Hoja De Calculo'!AI13&gt;='Hoja De Calculo'!AH13,IF(AH$18=100,($R$21*AH$18*$B$2)-SUM($I38:AG38),IF(AH$18&gt;AG$19,((AH$18-AG$19+1)*$B$2*$R$21),IF(AH$18&gt;=AG$19,$R$21*$B$2))),0)</f>
        <v>0</v>
      </c>
      <c r="AI38" s="300">
        <f>IF('Hoja De Calculo'!AJ13&gt;='Hoja De Calculo'!AI13,IF(AI$18=100,($R$21*AI$18*$B$2)-SUM($I38:AH38),IF(AI$18&gt;AH$19,((AI$18-AH$19+1)*$B$2*$R$21),IF(AI$18&gt;=AH$19,$R$21*$B$2))),0)</f>
        <v>0</v>
      </c>
      <c r="AJ38" s="300">
        <f>IF('Hoja De Calculo'!AK13&gt;='Hoja De Calculo'!AJ13,IF(AJ$18=100,($R$21*AJ$18*$B$2)-SUM($I38:AI38),IF(AJ$18&gt;AI$19,((AJ$18-AI$19+1)*$B$2*$R$21),IF(AJ$18&gt;=AI$19,$R$21*$B$2))),0)</f>
        <v>0</v>
      </c>
      <c r="AK38" s="300">
        <f>IF('Hoja De Calculo'!AL13&gt;='Hoja De Calculo'!AK13,IF(AK$18=100,($R$21*AK$18*$B$2)-SUM($I38:AJ38),IF(AK$18&gt;AJ$19,((AK$18-AJ$19+1)*$B$2*$R$21),IF(AK$18&gt;=AJ$19,$R$21*$B$2))),0)</f>
        <v>0</v>
      </c>
      <c r="AL38" s="300">
        <f>IF('Hoja De Calculo'!AM13&gt;='Hoja De Calculo'!AL13,IF(AL$18=100,($R$21*AL$18*$B$2)-SUM($I38:AK38),IF(AL$18&gt;AK$19,((AL$18-AK$19+1)*$B$2*$R$21),IF(AL$18&gt;=AK$19,$R$21*$B$2))),0)</f>
        <v>0</v>
      </c>
      <c r="AM38" s="300">
        <f>IF('Hoja De Calculo'!AN13&gt;='Hoja De Calculo'!AM13,IF(AM$18=100,($R$21*AM$18*$B$2)-SUM($I38:AL38),IF(AM$18&gt;AL$19,((AM$18-AL$19+1)*$B$2*$R$21),IF(AM$18&gt;=AL$19,$R$21*$B$2))),0)</f>
        <v>0</v>
      </c>
      <c r="AN38" s="300">
        <f>IF('Hoja De Calculo'!AO13&gt;='Hoja De Calculo'!AN13,IF(AN$18=100,($R$21*AN$18*$B$2)-SUM($I38:AM38),IF(AN$18&gt;AM$19,((AN$18-AM$19+1)*$B$2*$R$21),IF(AN$18&gt;=AM$19,$R$21*$B$2))),0)</f>
        <v>0</v>
      </c>
      <c r="AO38" s="300">
        <f>IF('Hoja De Calculo'!AP13&gt;='Hoja De Calculo'!AO13,IF(AO$18=100,($R$21*AO$18*$B$2)-SUM($I38:AN38),IF(AO$18&gt;AN$19,((AO$18-AN$19+1)*$B$2*$R$21),IF(AO$18&gt;=AN$19,$R$21*$B$2))),0)</f>
        <v>0</v>
      </c>
      <c r="AP38" s="300">
        <f>IF('Hoja De Calculo'!AQ13&gt;='Hoja De Calculo'!AP13,IF(AP$18=100,($R$21*AP$18*$B$2)-SUM($I38:AO38),IF(AP$18&gt;AO$19,((AP$18-AO$19+1)*$B$2*$R$21),IF(AP$18&gt;=AO$19,$R$21*$B$2))),0)</f>
        <v>0</v>
      </c>
      <c r="AQ38" s="300">
        <f>IF('Hoja De Calculo'!AR13&gt;='Hoja De Calculo'!AQ13,IF(AQ$18=100,($R$21*AQ$18*$B$2)-SUM($I38:AP38),IF(AQ$18&gt;AP$19,((AQ$18-AP$19+1)*$B$2*$R$21),IF(AQ$18&gt;=AP$19,$R$21*$B$2))),0)</f>
        <v>0</v>
      </c>
      <c r="AR38" s="300">
        <f>IF('Hoja De Calculo'!AS13&gt;='Hoja De Calculo'!AR13,IF(AR$18=100,($R$21*AR$18*$B$2)-SUM($I38:AQ38),IF(AR$18&gt;AQ$19,((AR$18-AQ$19+1)*$B$2*$R$21),IF(AR$18&gt;=AQ$19,$R$21*$B$2))),0)</f>
        <v>0</v>
      </c>
      <c r="AS38" s="300">
        <f>IF('Hoja De Calculo'!AT13&gt;='Hoja De Calculo'!AS13,IF(AS$18=100,($R$21*AS$18*$B$2)-SUM($I38:AR38),IF(AS$18&gt;AR$19,((AS$18-AR$19+1)*$B$2*$R$21),IF(AS$18&gt;=AR$19,$R$21*$B$2))),0)</f>
        <v>0</v>
      </c>
      <c r="AT38" s="300">
        <f>IF('Hoja De Calculo'!AU13&gt;='Hoja De Calculo'!AT13,IF(AT$18=100,($R$21*AT$18*$B$2)-SUM($I38:AS38),IF(AT$18&gt;AS$19,((AT$18-AS$19+1)*$B$2*$R$21),IF(AT$18&gt;=AS$19,$R$21*$B$2))),0)</f>
        <v>0</v>
      </c>
      <c r="AU38" s="300">
        <f>IF('Hoja De Calculo'!AV13&gt;='Hoja De Calculo'!AU13,IF(AU$18=100,($R$21*AU$18*$B$2)-SUM($I38:AT38),IF(AU$18&gt;AT$19,((AU$18-AT$19+1)*$B$2*$R$21),IF(AU$18&gt;=AT$19,$R$21*$B$2))),0)</f>
        <v>0</v>
      </c>
      <c r="AV38" s="300">
        <f>IF('Hoja De Calculo'!AW13&gt;='Hoja De Calculo'!AV13,IF(AV$18=100,($R$21*AV$18*$B$2)-SUM($I38:AU38),IF(AV$18&gt;AU$19,((AV$18-AU$19+1)*$B$2*$R$21),IF(AV$18&gt;=AU$19,$R$21*$B$2))),0)</f>
        <v>0</v>
      </c>
      <c r="AW38" s="300">
        <f>IF('Hoja De Calculo'!AX13&gt;='Hoja De Calculo'!AW13,IF(AW$18=100,($R$21*AW$18*$B$2)-SUM($I38:AV38),IF(AW$18&gt;AV$19,((AW$18-AV$19+1)*$B$2*$R$21),IF(AW$18&gt;=AV$19,$R$21*$B$2))),0)</f>
        <v>0</v>
      </c>
      <c r="AX38" s="300">
        <f>IF('Hoja De Calculo'!AY13&gt;='Hoja De Calculo'!AX13,IF(AX$18=100,($R$21*AX$18*$B$2)-SUM($I38:AW38),IF(AX$18&gt;AW$19,((AX$18-AW$19+1)*$B$2*$R$21),IF(AX$18&gt;=AW$19,$R$21*$B$2))),0)</f>
        <v>0</v>
      </c>
      <c r="AY38" s="300">
        <f>IF('Hoja De Calculo'!AZ13&gt;='Hoja De Calculo'!AY13,IF(AY$18=100,($R$21*AY$18*$B$2)-SUM($I38:AX38),IF(AY$18&gt;AX$19,((AY$18-AX$19+1)*$B$2*$R$21),IF(AY$18&gt;=AX$19,$R$21*$B$2))),0)</f>
        <v>0</v>
      </c>
      <c r="AZ38" s="300">
        <f>IF('Hoja De Calculo'!BA13&gt;='Hoja De Calculo'!AZ13,IF(AZ$18=100,($R$21*AZ$18*$B$2)-SUM($I38:AY38),IF(AZ$18&gt;AY$19,((AZ$18-AY$19+1)*$B$2*$R$21),IF(AZ$18&gt;=AY$19,$R$21*$B$2))),0)</f>
        <v>0</v>
      </c>
      <c r="BA38" s="300">
        <f>IF('Hoja De Calculo'!BB13&gt;='Hoja De Calculo'!BA13,IF(BA$18=100,($R$21*BA$18*$B$2)-SUM($I38:AZ38),IF(BA$18&gt;AZ$19,((BA$18-AZ$19+1)*$B$2*$R$21),IF(BA$18&gt;=AZ$19,$R$21*$B$2))),0)</f>
        <v>0</v>
      </c>
      <c r="BB38" s="300">
        <f>IF('Hoja De Calculo'!BC13&gt;='Hoja De Calculo'!BB13,IF(BB$18=100,($R$21*BB$18*$B$2)-SUM($I38:BA38),IF(BB$18&gt;BA$19,((BB$18-BA$19+1)*$B$2*$R$21),IF(BB$18&gt;=BA$19,$R$21*$B$2))),0)</f>
        <v>0</v>
      </c>
      <c r="BC38" s="300">
        <f>IF('Hoja De Calculo'!BD13&gt;='Hoja De Calculo'!BC13,IF(BC$18=100,($R$21*BC$18*$B$2)-SUM($I38:BB38),IF(BC$18&gt;BB$19,((BC$18-BB$19+1)*$B$2*$R$21),IF(BC$18&gt;=BB$19,$R$21*$B$2))),0)</f>
        <v>0</v>
      </c>
      <c r="BD38" s="300">
        <f>IF('Hoja De Calculo'!BE13&gt;='Hoja De Calculo'!BD13,IF(BD$18=100,($R$21*BD$18*$B$2)-SUM($I38:BC38),IF(BD$18&gt;BC$19,((BD$18-BC$19+1)*$B$2*$R$21),IF(BD$18&gt;=BC$19,$R$21*$B$2))),0)</f>
        <v>0</v>
      </c>
      <c r="BE38" s="300">
        <f>IF('Hoja De Calculo'!BF13&gt;='Hoja De Calculo'!BE13,IF(BE$18=100,($R$21*BE$18*$B$2)-SUM($I38:BD38),IF(BE$18&gt;BD$19,((BE$18-BD$19+1)*$B$2*$R$21),IF(BE$18&gt;=BD$19,$R$21*$B$2))),0)</f>
        <v>0</v>
      </c>
      <c r="BF38" s="300">
        <f>IF('Hoja De Calculo'!BG13&gt;='Hoja De Calculo'!BF13,IF(BF$18=100,($R$21*BF$18*$B$2)-SUM($I38:BE38),IF(BF$18&gt;BE$19,((BF$18-BE$19+1)*$B$2*$R$21),IF(BF$18&gt;=BE$19,$R$21*$B$2))),0)</f>
        <v>0</v>
      </c>
      <c r="BG38" s="300">
        <f>IF('Hoja De Calculo'!BH13&gt;='Hoja De Calculo'!BG13,IF(BG$18=100,($R$21*BG$18*$B$2)-SUM($I38:BF38),IF(BG$18&gt;BF$19,((BG$18-BF$19+1)*$B$2*$R$21),IF(BG$18&gt;=BF$19,$R$21*$B$2))),0)</f>
        <v>0</v>
      </c>
      <c r="BH38" s="300">
        <f>IF('Hoja De Calculo'!BI13&gt;='Hoja De Calculo'!BH13,IF(BH$18=100,($R$21*BH$18*$B$2)-SUM($I38:BG38),IF(BH$18&gt;BG$19,((BH$18-BG$19+1)*$B$2*$R$21),IF(BH$18&gt;=BG$19,$R$21*$B$2))),0)</f>
        <v>0</v>
      </c>
      <c r="BI38" s="300">
        <f>IF('Hoja De Calculo'!BJ13&gt;='Hoja De Calculo'!BI13,IF(BI$18=100,($R$21*BI$18*$B$2)-SUM($I38:BH38),IF(BI$18&gt;BH$19,((BI$18-BH$19+1)*$B$2*$R$21),IF(BI$18&gt;=BH$19,$R$21*$B$2))),0)</f>
        <v>0</v>
      </c>
      <c r="BJ38" s="300">
        <f>IF('Hoja De Calculo'!BK13&gt;='Hoja De Calculo'!BJ13,IF(BJ$18=100,($R$21*BJ$18*$B$2)-SUM($I38:BI38),IF(BJ$18&gt;BI$19,((BJ$18-BI$19+1)*$B$2*$R$21),IF(BJ$18&gt;=BI$19,$R$21*$B$2))),0)</f>
        <v>0</v>
      </c>
      <c r="BK38" s="300">
        <f>IF('Hoja De Calculo'!BL13&gt;='Hoja De Calculo'!BK13,IF(BK$18=100,($R$21*BK$18*$B$2)-SUM($I38:BJ38),IF(BK$18&gt;BJ$19,((BK$18-BJ$19+1)*$B$2*$R$21),IF(BK$18&gt;=BJ$19,$R$21*$B$2))),0)</f>
        <v>0</v>
      </c>
      <c r="BL38" s="300">
        <f>IF('Hoja De Calculo'!BM13&gt;='Hoja De Calculo'!BL13,IF(BL$18=100,($R$21*BL$18*$B$2)-SUM($I38:BK38),IF(BL$18&gt;BK$19,((BL$18-BK$19+1)*$B$2*$R$21),IF(BL$18&gt;=BK$19,$R$21*$B$2))),0)</f>
        <v>0</v>
      </c>
      <c r="BM38" s="300">
        <f>IF('Hoja De Calculo'!BN13&gt;='Hoja De Calculo'!BM13,IF(BM$18=100,($R$21*BM$18*$B$2)-SUM($I38:BL38),IF(BM$18&gt;BL$19,((BM$18-BL$19+1)*$B$2*$R$21),IF(BM$18&gt;=BL$19,$R$21*$B$2))),0)</f>
        <v>0</v>
      </c>
      <c r="BN38" s="300">
        <f>IF('Hoja De Calculo'!BO13&gt;='Hoja De Calculo'!BN13,IF(BN$18=100,($R$21*BN$18*$B$2)-SUM($I38:BM38),IF(BN$18&gt;BM$19,((BN$18-BM$19+1)*$B$2*$R$21),IF(BN$18&gt;=BM$19,$R$21*$B$2))),0)</f>
        <v>0</v>
      </c>
      <c r="BO38" s="300">
        <f>IF('Hoja De Calculo'!BP13&gt;='Hoja De Calculo'!BO13,IF(BO$18=100,($R$21*BO$18*$B$2)-SUM($I38:BN38),IF(BO$18&gt;BN$19,((BO$18-BN$19+1)*$B$2*$R$21),IF(BO$18&gt;=BN$19,$R$21*$B$2))),0)</f>
        <v>0</v>
      </c>
      <c r="BP38" s="300">
        <f>IF('Hoja De Calculo'!BQ13&gt;='Hoja De Calculo'!BP13,IF(BP$18=100,($R$21*BP$18*$B$2)-SUM($I38:BO38),IF(BP$18&gt;BO$19,((BP$18-BO$19+1)*$B$2*$R$21),IF(BP$18&gt;=BO$19,$R$21*$B$2))),0)</f>
        <v>0</v>
      </c>
      <c r="BQ38" s="300">
        <f>IF('Hoja De Calculo'!BR13&gt;='Hoja De Calculo'!BQ13,IF(BQ$18=100,($R$21*BQ$18*$B$2)-SUM($I38:BP38),IF(BQ$18&gt;BP$19,((BQ$18-BP$19+1)*$B$2*$R$21),IF(BQ$18&gt;=BP$19,$R$21*$B$2))),0)</f>
        <v>0</v>
      </c>
      <c r="BR38" s="300">
        <f>IF('Hoja De Calculo'!BS13&gt;='Hoja De Calculo'!BR13,IF(BR$18=100,($R$21*BR$18*$B$2)-SUM($I38:BQ38),IF(BR$18&gt;BQ$19,((BR$18-BQ$19+1)*$B$2*$R$21),IF(BR$18&gt;=BQ$19,$R$21*$B$2))),0)</f>
        <v>0</v>
      </c>
      <c r="BS38" s="300">
        <f>IF('Hoja De Calculo'!BT13&gt;='Hoja De Calculo'!BS13,IF(BS$18=100,($R$21*BS$18*$B$2)-SUM($I38:BR38),IF(BS$18&gt;BR$19,((BS$18-BR$19+1)*$B$2*$R$21),IF(BS$18&gt;=BR$19,$R$21*$B$2))),0)</f>
        <v>0</v>
      </c>
      <c r="BT38" s="300">
        <f>IF('Hoja De Calculo'!BU13&gt;='Hoja De Calculo'!BT13,IF(BT$18=100,($R$21*BT$18*$B$2)-SUM($I38:BS38),IF(BT$18&gt;BS$19,((BT$18-BS$19+1)*$B$2*$R$21),IF(BT$18&gt;=BS$19,$R$21*$B$2))),0)</f>
        <v>0</v>
      </c>
      <c r="BU38" s="300">
        <f>IF('Hoja De Calculo'!BV13&gt;='Hoja De Calculo'!BU13,IF(BU$18=100,($R$21*BU$18*$B$2)-SUM($I38:BT38),IF(BU$18&gt;BT$19,((BU$18-BT$19+1)*$B$2*$R$21),IF(BU$18&gt;=BT$19,$R$21*$B$2))),0)</f>
        <v>0</v>
      </c>
      <c r="BV38" s="300">
        <f>IF('Hoja De Calculo'!BW13&gt;='Hoja De Calculo'!BV13,IF(BV$18=100,($R$21*BV$18*$B$2)-SUM($I38:BU38),IF(BV$18&gt;BU$19,((BV$18-BU$19+1)*$B$2*$R$21),IF(BV$18&gt;=BU$19,$R$21*$B$2))),0)</f>
        <v>0</v>
      </c>
      <c r="BW38" s="300">
        <f>IF('Hoja De Calculo'!BX13&gt;='Hoja De Calculo'!BW13,IF(BW$18=100,($R$21*BW$18*$B$2)-SUM($I38:BV38),IF(BW$18&gt;BV$19,((BW$18-BV$19+1)*$B$2*$R$21),IF(BW$18&gt;=BV$19,$R$21*$B$2))),0)</f>
        <v>0</v>
      </c>
      <c r="BX38" s="300">
        <f>IF('Hoja De Calculo'!BY13&gt;='Hoja De Calculo'!BX13,IF(BX$18=100,($R$21*BX$18*$B$2)-SUM($I38:BW38),IF(BX$18&gt;BW$19,((BX$18-BW$19+1)*$B$2*$R$21),IF(BX$18&gt;=BW$19,$R$21*$B$2))),0)</f>
        <v>0</v>
      </c>
      <c r="BY38" s="300">
        <f>IF('Hoja De Calculo'!BZ13&gt;='Hoja De Calculo'!BY13,IF(BY$18=100,($R$21*BY$18*$B$2)-SUM($I38:BX38),IF(BY$18&gt;BX$19,((BY$18-BX$19+1)*$B$2*$R$21),IF(BY$18&gt;=BX$19,$R$21*$B$2))),0)</f>
        <v>0</v>
      </c>
      <c r="BZ38" s="300">
        <f>IF('Hoja De Calculo'!CA13&gt;='Hoja De Calculo'!BZ13,IF(BZ$18=100,($R$21*BZ$18*$B$2)-SUM($I38:BY38),IF(BZ$18&gt;BY$19,((BZ$18-BY$19+1)*$B$2*$R$21),IF(BZ$18&gt;=BY$19,$R$21*$B$2))),0)</f>
        <v>0</v>
      </c>
      <c r="CA38" s="300">
        <f>IF('Hoja De Calculo'!CB13&gt;='Hoja De Calculo'!CA13,IF(CA$18=100,($R$21*CA$18*$B$2)-SUM($I38:BZ38),IF(CA$18&gt;BZ$19,((CA$18-BZ$19+1)*$B$2*$R$21),IF(CA$18&gt;=BZ$19,$R$21*$B$2))),0)</f>
        <v>0</v>
      </c>
      <c r="CB38" s="300">
        <f>IF('Hoja De Calculo'!CC13&gt;='Hoja De Calculo'!CB13,IF(CB$18=100,($R$21*CB$18*$B$2)-SUM($I38:CA38),IF(CB$18&gt;CA$19,((CB$18-CA$19+1)*$B$2*$R$21),IF(CB$18&gt;=CA$19,$R$21*$B$2))),0)</f>
        <v>0</v>
      </c>
      <c r="CC38" s="300">
        <f>IF('Hoja De Calculo'!CD13&gt;='Hoja De Calculo'!CC13,IF(CC$18=100,($R$21*CC$18*$B$2)-SUM($I38:CB38),IF(CC$18&gt;CB$19,((CC$18-CB$19+1)*$B$2*$R$21),IF(CC$18&gt;=CB$19,$R$21*$B$2))),0)</f>
        <v>0</v>
      </c>
      <c r="CD38" s="300">
        <f>IF('Hoja De Calculo'!CE13&gt;='Hoja De Calculo'!CD13,IF(CD$18=100,($R$21*CD$18*$B$2)-SUM($I38:CC38),IF(CD$18&gt;CC$19,((CD$18-CC$19+1)*$B$2*$R$21),IF(CD$18&gt;=CC$19,$R$21*$B$2))),0)</f>
        <v>0</v>
      </c>
      <c r="CE38" s="300">
        <f>IF('Hoja De Calculo'!CF13&gt;='Hoja De Calculo'!CE13,IF(CE$18=100,($R$21*CE$18*$B$2)-SUM($I38:CD38),IF(CE$18&gt;CD$19,((CE$18-CD$19+1)*$B$2*$R$21),IF(CE$18&gt;=CD$19,$R$21*$B$2))),0)</f>
        <v>0</v>
      </c>
      <c r="CF38" s="300">
        <f>IF('Hoja De Calculo'!CG13&gt;='Hoja De Calculo'!CF13,IF(CF$18=100,($R$21*CF$18*$B$2)-SUM($I38:CE38),IF(CF$18&gt;CE$19,((CF$18-CE$19+1)*$B$2*$R$21),IF(CF$18&gt;=CE$19,$R$21*$B$2))),0)</f>
        <v>0</v>
      </c>
      <c r="CG38" s="300">
        <f>IF('Hoja De Calculo'!CH13&gt;='Hoja De Calculo'!CG13,IF(CG$18=100,($R$21*CG$18*$B$2)-SUM($I38:CF38),IF(CG$18&gt;CF$19,((CG$18-CF$19+1)*$B$2*$R$21),IF(CG$18&gt;=CF$19,$R$21*$B$2))),0)</f>
        <v>0</v>
      </c>
      <c r="CH38" s="300">
        <f>IF('Hoja De Calculo'!CI13&gt;='Hoja De Calculo'!CH13,IF(CH$18=100,($R$21*CH$18*$B$2)-SUM($I38:CG38),IF(CH$18&gt;CG$19,((CH$18-CG$19+1)*$B$2*$R$21),IF(CH$18&gt;=CG$19,$R$21*$B$2))),0)</f>
        <v>0</v>
      </c>
      <c r="CI38" s="300">
        <f>IF('Hoja De Calculo'!CJ13&gt;='Hoja De Calculo'!CI13,IF(CI$18=100,($R$21*CI$18*$B$2)-SUM($I38:CH38),IF(CI$18&gt;CH$19,((CI$18-CH$19+1)*$B$2*$R$21),IF(CI$18&gt;=CH$19,$R$21*$B$2))),0)</f>
        <v>0</v>
      </c>
      <c r="CJ38" s="300">
        <f>IF('Hoja De Calculo'!CK13&gt;='Hoja De Calculo'!CJ13,IF(CJ$18=100,($R$21*CJ$18*$B$2)-SUM($I38:CI38),IF(CJ$18&gt;CI$19,((CJ$18-CI$19+1)*$B$2*$R$21),IF(CJ$18&gt;=CI$19,$R$21*$B$2))),0)</f>
        <v>0</v>
      </c>
      <c r="CK38" s="300">
        <f>IF('Hoja De Calculo'!CL13&gt;='Hoja De Calculo'!CK13,IF(CK$18=100,($R$21*CK$18*$B$2)-SUM($I38:CJ38),IF(CK$18&gt;CJ$19,((CK$18-CJ$19+1)*$B$2*$R$21),IF(CK$18&gt;=CJ$19,$R$21*$B$2))),0)</f>
        <v>0</v>
      </c>
      <c r="CL38" s="300">
        <f>IF('Hoja De Calculo'!CM13&gt;='Hoja De Calculo'!CL13,IF(CL$18=100,($R$21*CL$18*$B$2)-SUM($I38:CK38),IF(CL$18&gt;CK$19,((CL$18-CK$19+1)*$B$2*$R$21),IF(CL$18&gt;=CK$19,$R$21*$B$2))),0)</f>
        <v>0</v>
      </c>
      <c r="CM38" s="300">
        <f>IF('Hoja De Calculo'!CN13&gt;='Hoja De Calculo'!CM13,IF(CM$18=100,($R$21*CM$18*$B$2)-SUM($I38:CL38),IF(CM$18&gt;CL$19,((CM$18-CL$19+1)*$B$2*$R$21),IF(CM$18&gt;=CL$19,$R$21*$B$2))),0)</f>
        <v>0</v>
      </c>
      <c r="CN38" s="300">
        <f>IF('Hoja De Calculo'!CO13&gt;='Hoja De Calculo'!CN13,IF(CN$18=100,($R$21*CN$18*$B$2)-SUM($I38:CM38),IF(CN$18&gt;CM$19,((CN$18-CM$19+1)*$B$2*$R$21),IF(CN$18&gt;=CM$19,$R$21*$B$2))),0)</f>
        <v>0</v>
      </c>
      <c r="CO38" s="300">
        <f>IF('Hoja De Calculo'!CP13&gt;='Hoja De Calculo'!CO13,IF(CO$18=100,($R$21*CO$18*$B$2)-SUM($I38:CN38),IF(CO$18&gt;CN$19,((CO$18-CN$19+1)*$B$2*$R$21),IF(CO$18&gt;=CN$19,$R$21*$B$2))),0)</f>
        <v>0</v>
      </c>
      <c r="CP38" s="300">
        <f>IF('Hoja De Calculo'!CQ13&gt;='Hoja De Calculo'!CP13,IF(CP$18=100,($R$21*CP$18*$B$2)-SUM($I38:CO38),IF(CP$18&gt;CO$19,((CP$18-CO$19+1)*$B$2*$R$21),IF(CP$18&gt;=CO$19,$R$21*$B$2))),0)</f>
        <v>0</v>
      </c>
      <c r="CQ38" s="300">
        <f>IF('Hoja De Calculo'!CR13&gt;='Hoja De Calculo'!CQ13,IF(CQ$18=100,($R$21*CQ$18*$B$2)-SUM($I38:CP38),IF(CQ$18&gt;CP$19,((CQ$18-CP$19+1)*$B$2*$R$21),IF(CQ$18&gt;=CP$19,$R$21*$B$2))),0)</f>
        <v>0</v>
      </c>
      <c r="CR38" s="300">
        <f>IF('Hoja De Calculo'!CS13&gt;='Hoja De Calculo'!CR13,IF(CR$18=100,($R$21*CR$18*$B$2)-SUM($I38:CQ38),IF(CR$18&gt;CQ$19,((CR$18-CQ$19+1)*$B$2*$R$21),IF(CR$18&gt;=CQ$19,$R$21*$B$2))),0)</f>
        <v>0</v>
      </c>
      <c r="CS38" s="300">
        <f>IF('Hoja De Calculo'!CT13&gt;='Hoja De Calculo'!CS13,IF(CS$18=100,($R$21*CS$18*$B$2)-SUM($I38:CR38),IF(CS$18&gt;CR$19,((CS$18-CR$19+1)*$B$2*$R$21),IF(CS$18&gt;=CR$19,$R$21*$B$2))),0)</f>
        <v>0</v>
      </c>
      <c r="CT38" s="300">
        <f>IF('Hoja De Calculo'!CU13&gt;='Hoja De Calculo'!CT13,IF(CT$18=100,($R$21*CT$18*$B$2)-SUM($I38:CS38),IF(CT$18&gt;CS$19,((CT$18-CS$19+1)*$B$2*$R$21),IF(CT$18&gt;=CS$19,$R$21*$B$2))),0)</f>
        <v>0</v>
      </c>
      <c r="CU38" s="300">
        <f>IF('Hoja De Calculo'!CV13&gt;='Hoja De Calculo'!CU13,IF(CU$18=100,($R$21*CU$18*$B$2)-SUM($I38:CT38),IF(CU$18&gt;CT$19,((CU$18-CT$19+1)*$B$2*$R$21),IF(CU$18&gt;=CT$19,$R$21*$B$2))),0)</f>
        <v>0</v>
      </c>
      <c r="CV38" s="300">
        <f>IF('Hoja De Calculo'!CW13&gt;='Hoja De Calculo'!CV13,IF(CV$18=100,($R$21*CV$18*$B$2)-SUM($I38:CU38),IF(CV$18&gt;CU$19,((CV$18-CU$19+1)*$B$2*$R$21),IF(CV$18&gt;=CU$19,$R$21*$B$2))),0)</f>
        <v>0</v>
      </c>
      <c r="CW38" s="300">
        <f>IF('Hoja De Calculo'!CX13&gt;='Hoja De Calculo'!CW13,IF(CW$18=100,($R$21*CW$18*$B$2)-SUM($I38:CV38),IF(CW$18&gt;CV$19,((CW$18-CV$19+1)*$B$2*$R$21),IF(CW$18&gt;=CV$19,$R$21*$B$2))),0)</f>
        <v>0</v>
      </c>
    </row>
    <row r="39" spans="1:101" x14ac:dyDescent="0.35">
      <c r="A39" t="s">
        <v>172</v>
      </c>
      <c r="C39" s="265"/>
      <c r="D39" s="265"/>
      <c r="E39" s="265"/>
      <c r="F39" s="265"/>
      <c r="G39" s="265"/>
      <c r="H39" s="265"/>
      <c r="I39" s="265"/>
      <c r="J39" s="265"/>
      <c r="K39" s="265"/>
      <c r="L39" s="265"/>
      <c r="M39" s="265"/>
      <c r="N39" s="273"/>
      <c r="O39" s="280"/>
      <c r="P39" s="280"/>
      <c r="Q39" s="280"/>
      <c r="R39" s="280"/>
      <c r="S39" s="287">
        <f>(S$21*$B$2*(S$19+(IF(S$19=100,0,1))))</f>
        <v>0</v>
      </c>
      <c r="T39" s="300">
        <f>IF('Hoja De Calculo'!U13&gt;='Hoja De Calculo'!T13,IF(T$18=100,($S$21*T$18*$B$2)-SUM($I39:S39),IF(T$18&gt;S$19,((T$18-S$19+1)*$B$2*$S$21),IF(T$18&gt;=S$19,$S$21*$B$2))),0)</f>
        <v>0</v>
      </c>
      <c r="U39" s="300">
        <f>IF('Hoja De Calculo'!V13&gt;='Hoja De Calculo'!U13,IF(U$18=100,($S$21*U$18*$B$2)-SUM($I39:T39),IF(U$18&gt;T$19,((U$18-T$19+1)*$B$2*$S$21),IF(U$18&gt;=T$19,$S$21*$B$2))),0)</f>
        <v>0</v>
      </c>
      <c r="V39" s="300">
        <f>IF('Hoja De Calculo'!W13&gt;='Hoja De Calculo'!V13,IF(V$18=100,($S$21*V$18*$B$2)-SUM($I39:U39),IF(V$18&gt;U$19,((V$18-U$19+1)*$B$2*$S$21),IF(V$18&gt;=U$19,$S$21*$B$2))),0)</f>
        <v>0</v>
      </c>
      <c r="W39" s="300">
        <f>IF('Hoja De Calculo'!X13&gt;='Hoja De Calculo'!W13,IF(W$18=100,($S$21*W$18*$B$2)-SUM($I39:V39),IF(W$18&gt;V$19,((W$18-V$19+1)*$B$2*$S$21),IF(W$18&gt;=V$19,$S$21*$B$2))),0)</f>
        <v>0</v>
      </c>
      <c r="X39" s="300">
        <f>IF('Hoja De Calculo'!Y13&gt;='Hoja De Calculo'!X13,IF(X$18=100,($S$21*X$18*$B$2)-SUM($I39:W39),IF(X$18&gt;W$19,((X$18-W$19+1)*$B$2*$S$21),IF(X$18&gt;=W$19,$S$21*$B$2))),0)</f>
        <v>0</v>
      </c>
      <c r="Y39" s="300">
        <f>IF('Hoja De Calculo'!Z13&gt;='Hoja De Calculo'!Y13,IF(Y$18=100,($S$21*Y$18*$B$2)-SUM($I39:X39),IF(Y$18&gt;X$19,((Y$18-X$19+1)*$B$2*$S$21),IF(Y$18&gt;=X$19,$S$21*$B$2))),0)</f>
        <v>0</v>
      </c>
      <c r="Z39" s="300">
        <f>IF('Hoja De Calculo'!AA13&gt;='Hoja De Calculo'!Z13,IF(Z$18=100,($S$21*Z$18*$B$2)-SUM($I39:Y39),IF(Z$18&gt;Y$19,((Z$18-Y$19+1)*$B$2*$S$21),IF(Z$18&gt;=Y$19,$S$21*$B$2))),0)</f>
        <v>0</v>
      </c>
      <c r="AA39" s="300">
        <f>IF('Hoja De Calculo'!AB13&gt;='Hoja De Calculo'!AA13,IF(AA$18=100,($S$21*AA$18*$B$2)-SUM($I39:Z39),IF(AA$18&gt;Z$19,((AA$18-Z$19+1)*$B$2*$S$21),IF(AA$18&gt;=Z$19,$S$21*$B$2))),0)</f>
        <v>0</v>
      </c>
      <c r="AB39" s="300">
        <f>IF('Hoja De Calculo'!AC13&gt;='Hoja De Calculo'!AB13,IF(AB$18=100,($S$21*AB$18*$B$2)-SUM($I39:AA39),IF(AB$18&gt;AA$19,((AB$18-AA$19+1)*$B$2*$S$21),IF(AB$18&gt;=AA$19,$S$21*$B$2))),0)</f>
        <v>0</v>
      </c>
      <c r="AC39" s="300">
        <f>IF('Hoja De Calculo'!AD13&gt;='Hoja De Calculo'!AC13,IF(AC$18=100,($S$21*AC$18*$B$2)-SUM($I39:AB39),IF(AC$18&gt;AB$19,((AC$18-AB$19+1)*$B$2*$S$21),IF(AC$18&gt;=AB$19,$S$21*$B$2))),0)</f>
        <v>0</v>
      </c>
      <c r="AD39" s="300">
        <f>IF('Hoja De Calculo'!AE13&gt;='Hoja De Calculo'!AD13,IF(AD$18=100,($S$21*AD$18*$B$2)-SUM($I39:AC39),IF(AD$18&gt;AC$19,((AD$18-AC$19+1)*$B$2*$S$21),IF(AD$18&gt;=AC$19,$S$21*$B$2))),0)</f>
        <v>0</v>
      </c>
      <c r="AE39" s="300">
        <f>IF('Hoja De Calculo'!AF13&gt;='Hoja De Calculo'!AE13,IF(AE$18=100,($S$21*AE$18*$B$2)-SUM($I39:AD39),IF(AE$18&gt;AD$19,((AE$18-AD$19+1)*$B$2*$S$21),IF(AE$18&gt;=AD$19,$S$21*$B$2))),0)</f>
        <v>0</v>
      </c>
      <c r="AF39" s="300">
        <f>IF('Hoja De Calculo'!AG13&gt;='Hoja De Calculo'!AF13,IF(AF$18=100,($S$21*AF$18*$B$2)-SUM($I39:AE39),IF(AF$18&gt;AE$19,((AF$18-AE$19+1)*$B$2*$S$21),IF(AF$18&gt;=AE$19,$S$21*$B$2))),0)</f>
        <v>0</v>
      </c>
      <c r="AG39" s="300">
        <f>IF('Hoja De Calculo'!AH13&gt;='Hoja De Calculo'!AG13,IF(AG$18=100,($S$21*AG$18*$B$2)-SUM($I39:AF39),IF(AG$18&gt;AF$19,((AG$18-AF$19+1)*$B$2*$S$21),IF(AG$18&gt;=AF$19,$S$21*$B$2))),0)</f>
        <v>0</v>
      </c>
      <c r="AH39" s="300">
        <f>IF('Hoja De Calculo'!AI13&gt;='Hoja De Calculo'!AH13,IF(AH$18=100,($S$21*AH$18*$B$2)-SUM($I39:AG39),IF(AH$18&gt;AG$19,((AH$18-AG$19+1)*$B$2*$S$21),IF(AH$18&gt;=AG$19,$S$21*$B$2))),0)</f>
        <v>0</v>
      </c>
      <c r="AI39" s="300">
        <f>IF('Hoja De Calculo'!AJ13&gt;='Hoja De Calculo'!AI13,IF(AI$18=100,($S$21*AI$18*$B$2)-SUM($I39:AH39),IF(AI$18&gt;AH$19,((AI$18-AH$19+1)*$B$2*$S$21),IF(AI$18&gt;=AH$19,$S$21*$B$2))),0)</f>
        <v>0</v>
      </c>
      <c r="AJ39" s="300">
        <f>IF('Hoja De Calculo'!AK13&gt;='Hoja De Calculo'!AJ13,IF(AJ$18=100,($S$21*AJ$18*$B$2)-SUM($I39:AI39),IF(AJ$18&gt;AI$19,((AJ$18-AI$19+1)*$B$2*$S$21),IF(AJ$18&gt;=AI$19,$S$21*$B$2))),0)</f>
        <v>0</v>
      </c>
      <c r="AK39" s="300">
        <f>IF('Hoja De Calculo'!AL13&gt;='Hoja De Calculo'!AK13,IF(AK$18=100,($S$21*AK$18*$B$2)-SUM($I39:AJ39),IF(AK$18&gt;AJ$19,((AK$18-AJ$19+1)*$B$2*$S$21),IF(AK$18&gt;=AJ$19,$S$21*$B$2))),0)</f>
        <v>0</v>
      </c>
      <c r="AL39" s="300">
        <f>IF('Hoja De Calculo'!AM13&gt;='Hoja De Calculo'!AL13,IF(AL$18=100,($S$21*AL$18*$B$2)-SUM($I39:AK39),IF(AL$18&gt;AK$19,((AL$18-AK$19+1)*$B$2*$S$21),IF(AL$18&gt;=AK$19,$S$21*$B$2))),0)</f>
        <v>0</v>
      </c>
      <c r="AM39" s="300">
        <f>IF('Hoja De Calculo'!AN13&gt;='Hoja De Calculo'!AM13,IF(AM$18=100,($S$21*AM$18*$B$2)-SUM($I39:AL39),IF(AM$18&gt;AL$19,((AM$18-AL$19+1)*$B$2*$S$21),IF(AM$18&gt;=AL$19,$S$21*$B$2))),0)</f>
        <v>0</v>
      </c>
      <c r="AN39" s="300">
        <f>IF('Hoja De Calculo'!AO13&gt;='Hoja De Calculo'!AN13,IF(AN$18=100,($S$21*AN$18*$B$2)-SUM($I39:AM39),IF(AN$18&gt;AM$19,((AN$18-AM$19+1)*$B$2*$S$21),IF(AN$18&gt;=AM$19,$S$21*$B$2))),0)</f>
        <v>0</v>
      </c>
      <c r="AO39" s="300">
        <f>IF('Hoja De Calculo'!AP13&gt;='Hoja De Calculo'!AO13,IF(AO$18=100,($S$21*AO$18*$B$2)-SUM($I39:AN39),IF(AO$18&gt;AN$19,((AO$18-AN$19+1)*$B$2*$S$21),IF(AO$18&gt;=AN$19,$S$21*$B$2))),0)</f>
        <v>0</v>
      </c>
      <c r="AP39" s="300">
        <f>IF('Hoja De Calculo'!AQ13&gt;='Hoja De Calculo'!AP13,IF(AP$18=100,($S$21*AP$18*$B$2)-SUM($I39:AO39),IF(AP$18&gt;AO$19,((AP$18-AO$19+1)*$B$2*$S$21),IF(AP$18&gt;=AO$19,$S$21*$B$2))),0)</f>
        <v>0</v>
      </c>
      <c r="AQ39" s="300">
        <f>IF('Hoja De Calculo'!AR13&gt;='Hoja De Calculo'!AQ13,IF(AQ$18=100,($S$21*AQ$18*$B$2)-SUM($I39:AP39),IF(AQ$18&gt;AP$19,((AQ$18-AP$19+1)*$B$2*$S$21),IF(AQ$18&gt;=AP$19,$S$21*$B$2))),0)</f>
        <v>0</v>
      </c>
      <c r="AR39" s="300">
        <f>IF('Hoja De Calculo'!AS13&gt;='Hoja De Calculo'!AR13,IF(AR$18=100,($S$21*AR$18*$B$2)-SUM($I39:AQ39),IF(AR$18&gt;AQ$19,((AR$18-AQ$19+1)*$B$2*$S$21),IF(AR$18&gt;=AQ$19,$S$21*$B$2))),0)</f>
        <v>0</v>
      </c>
      <c r="AS39" s="300">
        <f>IF('Hoja De Calculo'!AT13&gt;='Hoja De Calculo'!AS13,IF(AS$18=100,($S$21*AS$18*$B$2)-SUM($I39:AR39),IF(AS$18&gt;AR$19,((AS$18-AR$19+1)*$B$2*$S$21),IF(AS$18&gt;=AR$19,$S$21*$B$2))),0)</f>
        <v>0</v>
      </c>
      <c r="AT39" s="300">
        <f>IF('Hoja De Calculo'!AU13&gt;='Hoja De Calculo'!AT13,IF(AT$18=100,($S$21*AT$18*$B$2)-SUM($I39:AS39),IF(AT$18&gt;AS$19,((AT$18-AS$19+1)*$B$2*$S$21),IF(AT$18&gt;=AS$19,$S$21*$B$2))),0)</f>
        <v>0</v>
      </c>
      <c r="AU39" s="300">
        <f>IF('Hoja De Calculo'!AV13&gt;='Hoja De Calculo'!AU13,IF(AU$18=100,($S$21*AU$18*$B$2)-SUM($I39:AT39),IF(AU$18&gt;AT$19,((AU$18-AT$19+1)*$B$2*$S$21),IF(AU$18&gt;=AT$19,$S$21*$B$2))),0)</f>
        <v>0</v>
      </c>
      <c r="AV39" s="300">
        <f>IF('Hoja De Calculo'!AW13&gt;='Hoja De Calculo'!AV13,IF(AV$18=100,($S$21*AV$18*$B$2)-SUM($I39:AU39),IF(AV$18&gt;AU$19,((AV$18-AU$19+1)*$B$2*$S$21),IF(AV$18&gt;=AU$19,$S$21*$B$2))),0)</f>
        <v>0</v>
      </c>
      <c r="AW39" s="300">
        <f>IF('Hoja De Calculo'!AX13&gt;='Hoja De Calculo'!AW13,IF(AW$18=100,($S$21*AW$18*$B$2)-SUM($I39:AV39),IF(AW$18&gt;AV$19,((AW$18-AV$19+1)*$B$2*$S$21),IF(AW$18&gt;=AV$19,$S$21*$B$2))),0)</f>
        <v>0</v>
      </c>
      <c r="AX39" s="300">
        <f>IF('Hoja De Calculo'!AY13&gt;='Hoja De Calculo'!AX13,IF(AX$18=100,($S$21*AX$18*$B$2)-SUM($I39:AW39),IF(AX$18&gt;AW$19,((AX$18-AW$19+1)*$B$2*$S$21),IF(AX$18&gt;=AW$19,$S$21*$B$2))),0)</f>
        <v>0</v>
      </c>
      <c r="AY39" s="300">
        <f>IF('Hoja De Calculo'!AZ13&gt;='Hoja De Calculo'!AY13,IF(AY$18=100,($S$21*AY$18*$B$2)-SUM($I39:AX39),IF(AY$18&gt;AX$19,((AY$18-AX$19+1)*$B$2*$S$21),IF(AY$18&gt;=AX$19,$S$21*$B$2))),0)</f>
        <v>0</v>
      </c>
      <c r="AZ39" s="300">
        <f>IF('Hoja De Calculo'!BA13&gt;='Hoja De Calculo'!AZ13,IF(AZ$18=100,($S$21*AZ$18*$B$2)-SUM($I39:AY39),IF(AZ$18&gt;AY$19,((AZ$18-AY$19+1)*$B$2*$S$21),IF(AZ$18&gt;=AY$19,$S$21*$B$2))),0)</f>
        <v>0</v>
      </c>
      <c r="BA39" s="300">
        <f>IF('Hoja De Calculo'!BB13&gt;='Hoja De Calculo'!BA13,IF(BA$18=100,($S$21*BA$18*$B$2)-SUM($I39:AZ39),IF(BA$18&gt;AZ$19,((BA$18-AZ$19+1)*$B$2*$S$21),IF(BA$18&gt;=AZ$19,$S$21*$B$2))),0)</f>
        <v>0</v>
      </c>
      <c r="BB39" s="300">
        <f>IF('Hoja De Calculo'!BC13&gt;='Hoja De Calculo'!BB13,IF(BB$18=100,($S$21*BB$18*$B$2)-SUM($I39:BA39),IF(BB$18&gt;BA$19,((BB$18-BA$19+1)*$B$2*$S$21),IF(BB$18&gt;=BA$19,$S$21*$B$2))),0)</f>
        <v>0</v>
      </c>
      <c r="BC39" s="300">
        <f>IF('Hoja De Calculo'!BD13&gt;='Hoja De Calculo'!BC13,IF(BC$18=100,($S$21*BC$18*$B$2)-SUM($I39:BB39),IF(BC$18&gt;BB$19,((BC$18-BB$19+1)*$B$2*$S$21),IF(BC$18&gt;=BB$19,$S$21*$B$2))),0)</f>
        <v>0</v>
      </c>
      <c r="BD39" s="300">
        <f>IF('Hoja De Calculo'!BE13&gt;='Hoja De Calculo'!BD13,IF(BD$18=100,($S$21*BD$18*$B$2)-SUM($I39:BC39),IF(BD$18&gt;BC$19,((BD$18-BC$19+1)*$B$2*$S$21),IF(BD$18&gt;=BC$19,$S$21*$B$2))),0)</f>
        <v>0</v>
      </c>
      <c r="BE39" s="300">
        <f>IF('Hoja De Calculo'!BF13&gt;='Hoja De Calculo'!BE13,IF(BE$18=100,($S$21*BE$18*$B$2)-SUM($I39:BD39),IF(BE$18&gt;BD$19,((BE$18-BD$19+1)*$B$2*$S$21),IF(BE$18&gt;=BD$19,$S$21*$B$2))),0)</f>
        <v>0</v>
      </c>
      <c r="BF39" s="300">
        <f>IF('Hoja De Calculo'!BG13&gt;='Hoja De Calculo'!BF13,IF(BF$18=100,($S$21*BF$18*$B$2)-SUM($I39:BE39),IF(BF$18&gt;BE$19,((BF$18-BE$19+1)*$B$2*$S$21),IF(BF$18&gt;=BE$19,$S$21*$B$2))),0)</f>
        <v>0</v>
      </c>
      <c r="BG39" s="300">
        <f>IF('Hoja De Calculo'!BH13&gt;='Hoja De Calculo'!BG13,IF(BG$18=100,($S$21*BG$18*$B$2)-SUM($I39:BF39),IF(BG$18&gt;BF$19,((BG$18-BF$19+1)*$B$2*$S$21),IF(BG$18&gt;=BF$19,$S$21*$B$2))),0)</f>
        <v>0</v>
      </c>
      <c r="BH39" s="300">
        <f>IF('Hoja De Calculo'!BI13&gt;='Hoja De Calculo'!BH13,IF(BH$18=100,($S$21*BH$18*$B$2)-SUM($I39:BG39),IF(BH$18&gt;BG$19,((BH$18-BG$19+1)*$B$2*$S$21),IF(BH$18&gt;=BG$19,$S$21*$B$2))),0)</f>
        <v>0</v>
      </c>
      <c r="BI39" s="300">
        <f>IF('Hoja De Calculo'!BJ13&gt;='Hoja De Calculo'!BI13,IF(BI$18=100,($S$21*BI$18*$B$2)-SUM($I39:BH39),IF(BI$18&gt;BH$19,((BI$18-BH$19+1)*$B$2*$S$21),IF(BI$18&gt;=BH$19,$S$21*$B$2))),0)</f>
        <v>0</v>
      </c>
      <c r="BJ39" s="300">
        <f>IF('Hoja De Calculo'!BK13&gt;='Hoja De Calculo'!BJ13,IF(BJ$18=100,($S$21*BJ$18*$B$2)-SUM($I39:BI39),IF(BJ$18&gt;BI$19,((BJ$18-BI$19+1)*$B$2*$S$21),IF(BJ$18&gt;=BI$19,$S$21*$B$2))),0)</f>
        <v>0</v>
      </c>
      <c r="BK39" s="300">
        <f>IF('Hoja De Calculo'!BL13&gt;='Hoja De Calculo'!BK13,IF(BK$18=100,($S$21*BK$18*$B$2)-SUM($I39:BJ39),IF(BK$18&gt;BJ$19,((BK$18-BJ$19+1)*$B$2*$S$21),IF(BK$18&gt;=BJ$19,$S$21*$B$2))),0)</f>
        <v>0</v>
      </c>
      <c r="BL39" s="300">
        <f>IF('Hoja De Calculo'!BM13&gt;='Hoja De Calculo'!BL13,IF(BL$18=100,($S$21*BL$18*$B$2)-SUM($I39:BK39),IF(BL$18&gt;BK$19,((BL$18-BK$19+1)*$B$2*$S$21),IF(BL$18&gt;=BK$19,$S$21*$B$2))),0)</f>
        <v>0</v>
      </c>
      <c r="BM39" s="300">
        <f>IF('Hoja De Calculo'!BN13&gt;='Hoja De Calculo'!BM13,IF(BM$18=100,($S$21*BM$18*$B$2)-SUM($I39:BL39),IF(BM$18&gt;BL$19,((BM$18-BL$19+1)*$B$2*$S$21),IF(BM$18&gt;=BL$19,$S$21*$B$2))),0)</f>
        <v>0</v>
      </c>
      <c r="BN39" s="300">
        <f>IF('Hoja De Calculo'!BO13&gt;='Hoja De Calculo'!BN13,IF(BN$18=100,($S$21*BN$18*$B$2)-SUM($I39:BM39),IF(BN$18&gt;BM$19,((BN$18-BM$19+1)*$B$2*$S$21),IF(BN$18&gt;=BM$19,$S$21*$B$2))),0)</f>
        <v>0</v>
      </c>
      <c r="BO39" s="300">
        <f>IF('Hoja De Calculo'!BP13&gt;='Hoja De Calculo'!BO13,IF(BO$18=100,($S$21*BO$18*$B$2)-SUM($I39:BN39),IF(BO$18&gt;BN$19,((BO$18-BN$19+1)*$B$2*$S$21),IF(BO$18&gt;=BN$19,$S$21*$B$2))),0)</f>
        <v>0</v>
      </c>
      <c r="BP39" s="300">
        <f>IF('Hoja De Calculo'!BQ13&gt;='Hoja De Calculo'!BP13,IF(BP$18=100,($S$21*BP$18*$B$2)-SUM($I39:BO39),IF(BP$18&gt;BO$19,((BP$18-BO$19+1)*$B$2*$S$21),IF(BP$18&gt;=BO$19,$S$21*$B$2))),0)</f>
        <v>0</v>
      </c>
      <c r="BQ39" s="300">
        <f>IF('Hoja De Calculo'!BR13&gt;='Hoja De Calculo'!BQ13,IF(BQ$18=100,($S$21*BQ$18*$B$2)-SUM($I39:BP39),IF(BQ$18&gt;BP$19,((BQ$18-BP$19+1)*$B$2*$S$21),IF(BQ$18&gt;=BP$19,$S$21*$B$2))),0)</f>
        <v>0</v>
      </c>
      <c r="BR39" s="300">
        <f>IF('Hoja De Calculo'!BS13&gt;='Hoja De Calculo'!BR13,IF(BR$18=100,($S$21*BR$18*$B$2)-SUM($I39:BQ39),IF(BR$18&gt;BQ$19,((BR$18-BQ$19+1)*$B$2*$S$21),IF(BR$18&gt;=BQ$19,$S$21*$B$2))),0)</f>
        <v>0</v>
      </c>
      <c r="BS39" s="300">
        <f>IF('Hoja De Calculo'!BT13&gt;='Hoja De Calculo'!BS13,IF(BS$18=100,($S$21*BS$18*$B$2)-SUM($I39:BR39),IF(BS$18&gt;BR$19,((BS$18-BR$19+1)*$B$2*$S$21),IF(BS$18&gt;=BR$19,$S$21*$B$2))),0)</f>
        <v>0</v>
      </c>
      <c r="BT39" s="300">
        <f>IF('Hoja De Calculo'!BU13&gt;='Hoja De Calculo'!BT13,IF(BT$18=100,($S$21*BT$18*$B$2)-SUM($I39:BS39),IF(BT$18&gt;BS$19,((BT$18-BS$19+1)*$B$2*$S$21),IF(BT$18&gt;=BS$19,$S$21*$B$2))),0)</f>
        <v>0</v>
      </c>
      <c r="BU39" s="300">
        <f>IF('Hoja De Calculo'!BV13&gt;='Hoja De Calculo'!BU13,IF(BU$18=100,($S$21*BU$18*$B$2)-SUM($I39:BT39),IF(BU$18&gt;BT$19,((BU$18-BT$19+1)*$B$2*$S$21),IF(BU$18&gt;=BT$19,$S$21*$B$2))),0)</f>
        <v>0</v>
      </c>
      <c r="BV39" s="300">
        <f>IF('Hoja De Calculo'!BW13&gt;='Hoja De Calculo'!BV13,IF(BV$18=100,($S$21*BV$18*$B$2)-SUM($I39:BU39),IF(BV$18&gt;BU$19,((BV$18-BU$19+1)*$B$2*$S$21),IF(BV$18&gt;=BU$19,$S$21*$B$2))),0)</f>
        <v>0</v>
      </c>
      <c r="BW39" s="300">
        <f>IF('Hoja De Calculo'!BX13&gt;='Hoja De Calculo'!BW13,IF(BW$18=100,($S$21*BW$18*$B$2)-SUM($I39:BV39),IF(BW$18&gt;BV$19,((BW$18-BV$19+1)*$B$2*$S$21),IF(BW$18&gt;=BV$19,$S$21*$B$2))),0)</f>
        <v>0</v>
      </c>
      <c r="BX39" s="300">
        <f>IF('Hoja De Calculo'!BY13&gt;='Hoja De Calculo'!BX13,IF(BX$18=100,($S$21*BX$18*$B$2)-SUM($I39:BW39),IF(BX$18&gt;BW$19,((BX$18-BW$19+1)*$B$2*$S$21),IF(BX$18&gt;=BW$19,$S$21*$B$2))),0)</f>
        <v>0</v>
      </c>
      <c r="BY39" s="300">
        <f>IF('Hoja De Calculo'!BZ13&gt;='Hoja De Calculo'!BY13,IF(BY$18=100,($S$21*BY$18*$B$2)-SUM($I39:BX39),IF(BY$18&gt;BX$19,((BY$18-BX$19+1)*$B$2*$S$21),IF(BY$18&gt;=BX$19,$S$21*$B$2))),0)</f>
        <v>0</v>
      </c>
      <c r="BZ39" s="300">
        <f>IF('Hoja De Calculo'!CA13&gt;='Hoja De Calculo'!BZ13,IF(BZ$18=100,($S$21*BZ$18*$B$2)-SUM($I39:BY39),IF(BZ$18&gt;BY$19,((BZ$18-BY$19+1)*$B$2*$S$21),IF(BZ$18&gt;=BY$19,$S$21*$B$2))),0)</f>
        <v>0</v>
      </c>
      <c r="CA39" s="300">
        <f>IF('Hoja De Calculo'!CB13&gt;='Hoja De Calculo'!CA13,IF(CA$18=100,($S$21*CA$18*$B$2)-SUM($I39:BZ39),IF(CA$18&gt;BZ$19,((CA$18-BZ$19+1)*$B$2*$S$21),IF(CA$18&gt;=BZ$19,$S$21*$B$2))),0)</f>
        <v>0</v>
      </c>
      <c r="CB39" s="300">
        <f>IF('Hoja De Calculo'!CC13&gt;='Hoja De Calculo'!CB13,IF(CB$18=100,($S$21*CB$18*$B$2)-SUM($I39:CA39),IF(CB$18&gt;CA$19,((CB$18-CA$19+1)*$B$2*$S$21),IF(CB$18&gt;=CA$19,$S$21*$B$2))),0)</f>
        <v>0</v>
      </c>
      <c r="CC39" s="300">
        <f>IF('Hoja De Calculo'!CD13&gt;='Hoja De Calculo'!CC13,IF(CC$18=100,($S$21*CC$18*$B$2)-SUM($I39:CB39),IF(CC$18&gt;CB$19,((CC$18-CB$19+1)*$B$2*$S$21),IF(CC$18&gt;=CB$19,$S$21*$B$2))),0)</f>
        <v>0</v>
      </c>
      <c r="CD39" s="300">
        <f>IF('Hoja De Calculo'!CE13&gt;='Hoja De Calculo'!CD13,IF(CD$18=100,($S$21*CD$18*$B$2)-SUM($I39:CC39),IF(CD$18&gt;CC$19,((CD$18-CC$19+1)*$B$2*$S$21),IF(CD$18&gt;=CC$19,$S$21*$B$2))),0)</f>
        <v>0</v>
      </c>
      <c r="CE39" s="300">
        <f>IF('Hoja De Calculo'!CF13&gt;='Hoja De Calculo'!CE13,IF(CE$18=100,($S$21*CE$18*$B$2)-SUM($I39:CD39),IF(CE$18&gt;CD$19,((CE$18-CD$19+1)*$B$2*$S$21),IF(CE$18&gt;=CD$19,$S$21*$B$2))),0)</f>
        <v>0</v>
      </c>
      <c r="CF39" s="300">
        <f>IF('Hoja De Calculo'!CG13&gt;='Hoja De Calculo'!CF13,IF(CF$18=100,($S$21*CF$18*$B$2)-SUM($I39:CE39),IF(CF$18&gt;CE$19,((CF$18-CE$19+1)*$B$2*$S$21),IF(CF$18&gt;=CE$19,$S$21*$B$2))),0)</f>
        <v>0</v>
      </c>
      <c r="CG39" s="300">
        <f>IF('Hoja De Calculo'!CH13&gt;='Hoja De Calculo'!CG13,IF(CG$18=100,($S$21*CG$18*$B$2)-SUM($I39:CF39),IF(CG$18&gt;CF$19,((CG$18-CF$19+1)*$B$2*$S$21),IF(CG$18&gt;=CF$19,$S$21*$B$2))),0)</f>
        <v>0</v>
      </c>
      <c r="CH39" s="300">
        <f>IF('Hoja De Calculo'!CI13&gt;='Hoja De Calculo'!CH13,IF(CH$18=100,($S$21*CH$18*$B$2)-SUM($I39:CG39),IF(CH$18&gt;CG$19,((CH$18-CG$19+1)*$B$2*$S$21),IF(CH$18&gt;=CG$19,$S$21*$B$2))),0)</f>
        <v>0</v>
      </c>
      <c r="CI39" s="300">
        <f>IF('Hoja De Calculo'!CJ13&gt;='Hoja De Calculo'!CI13,IF(CI$18=100,($S$21*CI$18*$B$2)-SUM($I39:CH39),IF(CI$18&gt;CH$19,((CI$18-CH$19+1)*$B$2*$S$21),IF(CI$18&gt;=CH$19,$S$21*$B$2))),0)</f>
        <v>0</v>
      </c>
      <c r="CJ39" s="300">
        <f>IF('Hoja De Calculo'!CK13&gt;='Hoja De Calculo'!CJ13,IF(CJ$18=100,($S$21*CJ$18*$B$2)-SUM($I39:CI39),IF(CJ$18&gt;CI$19,((CJ$18-CI$19+1)*$B$2*$S$21),IF(CJ$18&gt;=CI$19,$S$21*$B$2))),0)</f>
        <v>0</v>
      </c>
      <c r="CK39" s="300">
        <f>IF('Hoja De Calculo'!CL13&gt;='Hoja De Calculo'!CK13,IF(CK$18=100,($S$21*CK$18*$B$2)-SUM($I39:CJ39),IF(CK$18&gt;CJ$19,((CK$18-CJ$19+1)*$B$2*$S$21),IF(CK$18&gt;=CJ$19,$S$21*$B$2))),0)</f>
        <v>0</v>
      </c>
      <c r="CL39" s="300">
        <f>IF('Hoja De Calculo'!CM13&gt;='Hoja De Calculo'!CL13,IF(CL$18=100,($S$21*CL$18*$B$2)-SUM($I39:CK39),IF(CL$18&gt;CK$19,((CL$18-CK$19+1)*$B$2*$S$21),IF(CL$18&gt;=CK$19,$S$21*$B$2))),0)</f>
        <v>0</v>
      </c>
      <c r="CM39" s="300">
        <f>IF('Hoja De Calculo'!CN13&gt;='Hoja De Calculo'!CM13,IF(CM$18=100,($S$21*CM$18*$B$2)-SUM($I39:CL39),IF(CM$18&gt;CL$19,((CM$18-CL$19+1)*$B$2*$S$21),IF(CM$18&gt;=CL$19,$S$21*$B$2))),0)</f>
        <v>0</v>
      </c>
      <c r="CN39" s="300">
        <f>IF('Hoja De Calculo'!CO13&gt;='Hoja De Calculo'!CN13,IF(CN$18=100,($S$21*CN$18*$B$2)-SUM($I39:CM39),IF(CN$18&gt;CM$19,((CN$18-CM$19+1)*$B$2*$S$21),IF(CN$18&gt;=CM$19,$S$21*$B$2))),0)</f>
        <v>0</v>
      </c>
      <c r="CO39" s="300">
        <f>IF('Hoja De Calculo'!CP13&gt;='Hoja De Calculo'!CO13,IF(CO$18=100,($S$21*CO$18*$B$2)-SUM($I39:CN39),IF(CO$18&gt;CN$19,((CO$18-CN$19+1)*$B$2*$S$21),IF(CO$18&gt;=CN$19,$S$21*$B$2))),0)</f>
        <v>0</v>
      </c>
      <c r="CP39" s="300">
        <f>IF('Hoja De Calculo'!CQ13&gt;='Hoja De Calculo'!CP13,IF(CP$18=100,($S$21*CP$18*$B$2)-SUM($I39:CO39),IF(CP$18&gt;CO$19,((CP$18-CO$19+1)*$B$2*$S$21),IF(CP$18&gt;=CO$19,$S$21*$B$2))),0)</f>
        <v>0</v>
      </c>
      <c r="CQ39" s="300">
        <f>IF('Hoja De Calculo'!CR13&gt;='Hoja De Calculo'!CQ13,IF(CQ$18=100,($S$21*CQ$18*$B$2)-SUM($I39:CP39),IF(CQ$18&gt;CP$19,((CQ$18-CP$19+1)*$B$2*$S$21),IF(CQ$18&gt;=CP$19,$S$21*$B$2))),0)</f>
        <v>0</v>
      </c>
      <c r="CR39" s="300">
        <f>IF('Hoja De Calculo'!CS13&gt;='Hoja De Calculo'!CR13,IF(CR$18=100,($S$21*CR$18*$B$2)-SUM($I39:CQ39),IF(CR$18&gt;CQ$19,((CR$18-CQ$19+1)*$B$2*$S$21),IF(CR$18&gt;=CQ$19,$S$21*$B$2))),0)</f>
        <v>0</v>
      </c>
      <c r="CS39" s="300">
        <f>IF('Hoja De Calculo'!CT13&gt;='Hoja De Calculo'!CS13,IF(CS$18=100,($S$21*CS$18*$B$2)-SUM($I39:CR39),IF(CS$18&gt;CR$19,((CS$18-CR$19+1)*$B$2*$S$21),IF(CS$18&gt;=CR$19,$S$21*$B$2))),0)</f>
        <v>0</v>
      </c>
      <c r="CT39" s="300">
        <f>IF('Hoja De Calculo'!CU13&gt;='Hoja De Calculo'!CT13,IF(CT$18=100,($S$21*CT$18*$B$2)-SUM($I39:CS39),IF(CT$18&gt;CS$19,((CT$18-CS$19+1)*$B$2*$S$21),IF(CT$18&gt;=CS$19,$S$21*$B$2))),0)</f>
        <v>0</v>
      </c>
      <c r="CU39" s="300">
        <f>IF('Hoja De Calculo'!CV13&gt;='Hoja De Calculo'!CU13,IF(CU$18=100,($S$21*CU$18*$B$2)-SUM($I39:CT39),IF(CU$18&gt;CT$19,((CU$18-CT$19+1)*$B$2*$S$21),IF(CU$18&gt;=CT$19,$S$21*$B$2))),0)</f>
        <v>0</v>
      </c>
      <c r="CV39" s="300">
        <f>IF('Hoja De Calculo'!CW13&gt;='Hoja De Calculo'!CV13,IF(CV$18=100,($S$21*CV$18*$B$2)-SUM($I39:CU39),IF(CV$18&gt;CU$19,((CV$18-CU$19+1)*$B$2*$S$21),IF(CV$18&gt;=CU$19,$S$21*$B$2))),0)</f>
        <v>0</v>
      </c>
      <c r="CW39" s="300">
        <f>IF('Hoja De Calculo'!CX13&gt;='Hoja De Calculo'!CW13,IF(CW$18=100,($S$21*CW$18*$B$2)-SUM($I39:CV39),IF(CW$18&gt;CV$19,((CW$18-CV$19+1)*$B$2*$S$21),IF(CW$18&gt;=CV$19,$S$21*$B$2))),0)</f>
        <v>0</v>
      </c>
    </row>
    <row r="40" spans="1:101" x14ac:dyDescent="0.35">
      <c r="A40" t="s">
        <v>173</v>
      </c>
      <c r="C40" s="265"/>
      <c r="D40" s="265"/>
      <c r="E40" s="265"/>
      <c r="F40" s="265"/>
      <c r="G40" s="265"/>
      <c r="H40" s="265"/>
      <c r="I40" s="265"/>
      <c r="J40" s="265"/>
      <c r="K40" s="265"/>
      <c r="L40" s="265"/>
      <c r="M40" s="265"/>
      <c r="N40" s="265"/>
      <c r="O40" s="265"/>
      <c r="P40" s="265"/>
      <c r="Q40" s="265"/>
      <c r="R40" s="265"/>
      <c r="S40" s="265"/>
      <c r="T40" s="287">
        <f>(T$21*$B$2*(T$19+(IF(T$19=100,0,1))))</f>
        <v>0</v>
      </c>
      <c r="U40" s="300">
        <f>IF('Hoja De Calculo'!V13&gt;='Hoja De Calculo'!U13,IF(U$18=100,($T$21*U$18*$B$2)-SUM($I40:T40),IF(U$18&gt;T$19,((U$18-T$19+1)*$B$2*$T$21),IF(U$18&gt;=T$19,$T$21*$B$2))),0)</f>
        <v>0</v>
      </c>
      <c r="V40" s="300">
        <f>IF('Hoja De Calculo'!W13&gt;='Hoja De Calculo'!V13,IF(V$18=100,($T$21*V$18*$B$2)-SUM($I40:U40),IF(V$18&gt;U$19,((V$18-U$19+1)*$B$2*$T$21),IF(V$18&gt;=U$19,$T$21*$B$2))),0)</f>
        <v>0</v>
      </c>
      <c r="W40" s="300">
        <f>IF('Hoja De Calculo'!X13&gt;='Hoja De Calculo'!W13,IF(W$18=100,($T$21*W$18*$B$2)-SUM($I40:V40),IF(W$18&gt;V$19,((W$18-V$19+1)*$B$2*$T$21),IF(W$18&gt;=V$19,$T$21*$B$2))),0)</f>
        <v>0</v>
      </c>
      <c r="X40" s="300">
        <f>IF('Hoja De Calculo'!Y13&gt;='Hoja De Calculo'!X13,IF(X$18=100,($T$21*X$18*$B$2)-SUM($I40:W40),IF(X$18&gt;W$19,((X$18-W$19+1)*$B$2*$T$21),IF(X$18&gt;=W$19,$T$21*$B$2))),0)</f>
        <v>0</v>
      </c>
      <c r="Y40" s="300">
        <f>IF('Hoja De Calculo'!Z13&gt;='Hoja De Calculo'!Y13,IF(Y$18=100,($T$21*Y$18*$B$2)-SUM($I40:X40),IF(Y$18&gt;X$19,((Y$18-X$19+1)*$B$2*$T$21),IF(Y$18&gt;=X$19,$T$21*$B$2))),0)</f>
        <v>0</v>
      </c>
      <c r="Z40" s="300">
        <f>IF('Hoja De Calculo'!AA13&gt;='Hoja De Calculo'!Z13,IF(Z$18=100,($T$21*Z$18*$B$2)-SUM($I40:Y40),IF(Z$18&gt;Y$19,((Z$18-Y$19+1)*$B$2*$T$21),IF(Z$18&gt;=Y$19,$T$21*$B$2))),0)</f>
        <v>0</v>
      </c>
      <c r="AA40" s="300">
        <f>IF('Hoja De Calculo'!AB13&gt;='Hoja De Calculo'!AA13,IF(AA$18=100,($T$21*AA$18*$B$2)-SUM($I40:Z40),IF(AA$18&gt;Z$19,((AA$18-Z$19+1)*$B$2*$T$21),IF(AA$18&gt;=Z$19,$T$21*$B$2))),0)</f>
        <v>0</v>
      </c>
      <c r="AB40" s="300">
        <f>IF('Hoja De Calculo'!AC13&gt;='Hoja De Calculo'!AB13,IF(AB$18=100,($T$21*AB$18*$B$2)-SUM($I40:AA40),IF(AB$18&gt;AA$19,((AB$18-AA$19+1)*$B$2*$T$21),IF(AB$18&gt;=AA$19,$T$21*$B$2))),0)</f>
        <v>0</v>
      </c>
      <c r="AC40" s="300">
        <f>IF('Hoja De Calculo'!AD13&gt;='Hoja De Calculo'!AC13,IF(AC$18=100,($T$21*AC$18*$B$2)-SUM($I40:AB40),IF(AC$18&gt;AB$19,((AC$18-AB$19+1)*$B$2*$T$21),IF(AC$18&gt;=AB$19,$T$21*$B$2))),0)</f>
        <v>0</v>
      </c>
      <c r="AD40" s="300">
        <f>IF('Hoja De Calculo'!AE13&gt;='Hoja De Calculo'!AD13,IF(AD$18=100,($T$21*AD$18*$B$2)-SUM($I40:AC40),IF(AD$18&gt;AC$19,((AD$18-AC$19+1)*$B$2*$T$21),IF(AD$18&gt;=AC$19,$T$21*$B$2))),0)</f>
        <v>0</v>
      </c>
      <c r="AE40" s="300">
        <f>IF('Hoja De Calculo'!AF13&gt;='Hoja De Calculo'!AE13,IF(AE$18=100,($T$21*AE$18*$B$2)-SUM($I40:AD40),IF(AE$18&gt;AD$19,((AE$18-AD$19+1)*$B$2*$T$21),IF(AE$18&gt;=AD$19,$T$21*$B$2))),0)</f>
        <v>0</v>
      </c>
      <c r="AF40" s="300">
        <f>IF('Hoja De Calculo'!AG13&gt;='Hoja De Calculo'!AF13,IF(AF$18=100,($T$21*AF$18*$B$2)-SUM($I40:AE40),IF(AF$18&gt;AE$19,((AF$18-AE$19+1)*$B$2*$T$21),IF(AF$18&gt;=AE$19,$T$21*$B$2))),0)</f>
        <v>0</v>
      </c>
      <c r="AG40" s="300">
        <f>IF('Hoja De Calculo'!AH13&gt;='Hoja De Calculo'!AG13,IF(AG$18=100,($T$21*AG$18*$B$2)-SUM($I40:AF40),IF(AG$18&gt;AF$19,((AG$18-AF$19+1)*$B$2*$T$21),IF(AG$18&gt;=AF$19,$T$21*$B$2))),0)</f>
        <v>0</v>
      </c>
      <c r="AH40" s="300">
        <f>IF('Hoja De Calculo'!AI13&gt;='Hoja De Calculo'!AH13,IF(AH$18=100,($T$21*AH$18*$B$2)-SUM($I40:AG40),IF(AH$18&gt;AG$19,((AH$18-AG$19+1)*$B$2*$T$21),IF(AH$18&gt;=AG$19,$T$21*$B$2))),0)</f>
        <v>0</v>
      </c>
      <c r="AI40" s="300">
        <f>IF('Hoja De Calculo'!AJ13&gt;='Hoja De Calculo'!AI13,IF(AI$18=100,($T$21*AI$18*$B$2)-SUM($I40:AH40),IF(AI$18&gt;AH$19,((AI$18-AH$19+1)*$B$2*$T$21),IF(AI$18&gt;=AH$19,$T$21*$B$2))),0)</f>
        <v>0</v>
      </c>
      <c r="AJ40" s="300">
        <f>IF('Hoja De Calculo'!AK13&gt;='Hoja De Calculo'!AJ13,IF(AJ$18=100,($T$21*AJ$18*$B$2)-SUM($I40:AI40),IF(AJ$18&gt;AI$19,((AJ$18-AI$19+1)*$B$2*$T$21),IF(AJ$18&gt;=AI$19,$T$21*$B$2))),0)</f>
        <v>0</v>
      </c>
      <c r="AK40" s="300">
        <f>IF('Hoja De Calculo'!AL13&gt;='Hoja De Calculo'!AK13,IF(AK$18=100,($T$21*AK$18*$B$2)-SUM($I40:AJ40),IF(AK$18&gt;AJ$19,((AK$18-AJ$19+1)*$B$2*$T$21),IF(AK$18&gt;=AJ$19,$T$21*$B$2))),0)</f>
        <v>0</v>
      </c>
      <c r="AL40" s="300">
        <f>IF('Hoja De Calculo'!AM13&gt;='Hoja De Calculo'!AL13,IF(AL$18=100,($T$21*AL$18*$B$2)-SUM($I40:AK40),IF(AL$18&gt;AK$19,((AL$18-AK$19+1)*$B$2*$T$21),IF(AL$18&gt;=AK$19,$T$21*$B$2))),0)</f>
        <v>0</v>
      </c>
      <c r="AM40" s="300">
        <f>IF('Hoja De Calculo'!AN13&gt;='Hoja De Calculo'!AM13,IF(AM$18=100,($T$21*AM$18*$B$2)-SUM($I40:AL40),IF(AM$18&gt;AL$19,((AM$18-AL$19+1)*$B$2*$T$21),IF(AM$18&gt;=AL$19,$T$21*$B$2))),0)</f>
        <v>0</v>
      </c>
      <c r="AN40" s="300">
        <f>IF('Hoja De Calculo'!AO13&gt;='Hoja De Calculo'!AN13,IF(AN$18=100,($T$21*AN$18*$B$2)-SUM($I40:AM40),IF(AN$18&gt;AM$19,((AN$18-AM$19+1)*$B$2*$T$21),IF(AN$18&gt;=AM$19,$T$21*$B$2))),0)</f>
        <v>0</v>
      </c>
      <c r="AO40" s="300">
        <f>IF('Hoja De Calculo'!AP13&gt;='Hoja De Calculo'!AO13,IF(AO$18=100,($T$21*AO$18*$B$2)-SUM($I40:AN40),IF(AO$18&gt;AN$19,((AO$18-AN$19+1)*$B$2*$T$21),IF(AO$18&gt;=AN$19,$T$21*$B$2))),0)</f>
        <v>0</v>
      </c>
      <c r="AP40" s="300">
        <f>IF('Hoja De Calculo'!AQ13&gt;='Hoja De Calculo'!AP13,IF(AP$18=100,($T$21*AP$18*$B$2)-SUM($I40:AO40),IF(AP$18&gt;AO$19,((AP$18-AO$19+1)*$B$2*$T$21),IF(AP$18&gt;=AO$19,$T$21*$B$2))),0)</f>
        <v>0</v>
      </c>
      <c r="AQ40" s="300">
        <f>IF('Hoja De Calculo'!AR13&gt;='Hoja De Calculo'!AQ13,IF(AQ$18=100,($T$21*AQ$18*$B$2)-SUM($I40:AP40),IF(AQ$18&gt;AP$19,((AQ$18-AP$19+1)*$B$2*$T$21),IF(AQ$18&gt;=AP$19,$T$21*$B$2))),0)</f>
        <v>0</v>
      </c>
      <c r="AR40" s="300">
        <f>IF('Hoja De Calculo'!AS13&gt;='Hoja De Calculo'!AR13,IF(AR$18=100,($T$21*AR$18*$B$2)-SUM($I40:AQ40),IF(AR$18&gt;AQ$19,((AR$18-AQ$19+1)*$B$2*$T$21),IF(AR$18&gt;=AQ$19,$T$21*$B$2))),0)</f>
        <v>0</v>
      </c>
      <c r="AS40" s="300">
        <f>IF('Hoja De Calculo'!AT13&gt;='Hoja De Calculo'!AS13,IF(AS$18=100,($T$21*AS$18*$B$2)-SUM($I40:AR40),IF(AS$18&gt;AR$19,((AS$18-AR$19+1)*$B$2*$T$21),IF(AS$18&gt;=AR$19,$T$21*$B$2))),0)</f>
        <v>0</v>
      </c>
      <c r="AT40" s="300">
        <f>IF('Hoja De Calculo'!AU13&gt;='Hoja De Calculo'!AT13,IF(AT$18=100,($T$21*AT$18*$B$2)-SUM($I40:AS40),IF(AT$18&gt;AS$19,((AT$18-AS$19+1)*$B$2*$T$21),IF(AT$18&gt;=AS$19,$T$21*$B$2))),0)</f>
        <v>0</v>
      </c>
      <c r="AU40" s="300">
        <f>IF('Hoja De Calculo'!AV13&gt;='Hoja De Calculo'!AU13,IF(AU$18=100,($T$21*AU$18*$B$2)-SUM($I40:AT40),IF(AU$18&gt;AT$19,((AU$18-AT$19+1)*$B$2*$T$21),IF(AU$18&gt;=AT$19,$T$21*$B$2))),0)</f>
        <v>0</v>
      </c>
      <c r="AV40" s="300">
        <f>IF('Hoja De Calculo'!AW13&gt;='Hoja De Calculo'!AV13,IF(AV$18=100,($T$21*AV$18*$B$2)-SUM($I40:AU40),IF(AV$18&gt;AU$19,((AV$18-AU$19+1)*$B$2*$T$21),IF(AV$18&gt;=AU$19,$T$21*$B$2))),0)</f>
        <v>0</v>
      </c>
      <c r="AW40" s="300">
        <f>IF('Hoja De Calculo'!AX13&gt;='Hoja De Calculo'!AW13,IF(AW$18=100,($T$21*AW$18*$B$2)-SUM($I40:AV40),IF(AW$18&gt;AV$19,((AW$18-AV$19+1)*$B$2*$T$21),IF(AW$18&gt;=AV$19,$T$21*$B$2))),0)</f>
        <v>0</v>
      </c>
      <c r="AX40" s="300">
        <f>IF('Hoja De Calculo'!AY13&gt;='Hoja De Calculo'!AX13,IF(AX$18=100,($T$21*AX$18*$B$2)-SUM($I40:AW40),IF(AX$18&gt;AW$19,((AX$18-AW$19+1)*$B$2*$T$21),IF(AX$18&gt;=AW$19,$T$21*$B$2))),0)</f>
        <v>0</v>
      </c>
      <c r="AY40" s="300">
        <f>IF('Hoja De Calculo'!AZ13&gt;='Hoja De Calculo'!AY13,IF(AY$18=100,($T$21*AY$18*$B$2)-SUM($I40:AX40),IF(AY$18&gt;AX$19,((AY$18-AX$19+1)*$B$2*$T$21),IF(AY$18&gt;=AX$19,$T$21*$B$2))),0)</f>
        <v>0</v>
      </c>
      <c r="AZ40" s="300">
        <f>IF('Hoja De Calculo'!BA13&gt;='Hoja De Calculo'!AZ13,IF(AZ$18=100,($T$21*AZ$18*$B$2)-SUM($I40:AY40),IF(AZ$18&gt;AY$19,((AZ$18-AY$19+1)*$B$2*$T$21),IF(AZ$18&gt;=AY$19,$T$21*$B$2))),0)</f>
        <v>0</v>
      </c>
      <c r="BA40" s="300">
        <f>IF('Hoja De Calculo'!BB13&gt;='Hoja De Calculo'!BA13,IF(BA$18=100,($T$21*BA$18*$B$2)-SUM($I40:AZ40),IF(BA$18&gt;AZ$19,((BA$18-AZ$19+1)*$B$2*$T$21),IF(BA$18&gt;=AZ$19,$T$21*$B$2))),0)</f>
        <v>0</v>
      </c>
      <c r="BB40" s="300">
        <f>IF('Hoja De Calculo'!BC13&gt;='Hoja De Calculo'!BB13,IF(BB$18=100,($T$21*BB$18*$B$2)-SUM($I40:BA40),IF(BB$18&gt;BA$19,((BB$18-BA$19+1)*$B$2*$T$21),IF(BB$18&gt;=BA$19,$T$21*$B$2))),0)</f>
        <v>0</v>
      </c>
      <c r="BC40" s="300">
        <f>IF('Hoja De Calculo'!BD13&gt;='Hoja De Calculo'!BC13,IF(BC$18=100,($T$21*BC$18*$B$2)-SUM($I40:BB40),IF(BC$18&gt;BB$19,((BC$18-BB$19+1)*$B$2*$T$21),IF(BC$18&gt;=BB$19,$T$21*$B$2))),0)</f>
        <v>0</v>
      </c>
      <c r="BD40" s="300">
        <f>IF('Hoja De Calculo'!BE13&gt;='Hoja De Calculo'!BD13,IF(BD$18=100,($T$21*BD$18*$B$2)-SUM($I40:BC40),IF(BD$18&gt;BC$19,((BD$18-BC$19+1)*$B$2*$T$21),IF(BD$18&gt;=BC$19,$T$21*$B$2))),0)</f>
        <v>0</v>
      </c>
      <c r="BE40" s="300">
        <f>IF('Hoja De Calculo'!BF13&gt;='Hoja De Calculo'!BE13,IF(BE$18=100,($T$21*BE$18*$B$2)-SUM($I40:BD40),IF(BE$18&gt;BD$19,((BE$18-BD$19+1)*$B$2*$T$21),IF(BE$18&gt;=BD$19,$T$21*$B$2))),0)</f>
        <v>0</v>
      </c>
      <c r="BF40" s="300">
        <f>IF('Hoja De Calculo'!BG13&gt;='Hoja De Calculo'!BF13,IF(BF$18=100,($T$21*BF$18*$B$2)-SUM($I40:BE40),IF(BF$18&gt;BE$19,((BF$18-BE$19+1)*$B$2*$T$21),IF(BF$18&gt;=BE$19,$T$21*$B$2))),0)</f>
        <v>0</v>
      </c>
      <c r="BG40" s="300">
        <f>IF('Hoja De Calculo'!BH13&gt;='Hoja De Calculo'!BG13,IF(BG$18=100,($T$21*BG$18*$B$2)-SUM($I40:BF40),IF(BG$18&gt;BF$19,((BG$18-BF$19+1)*$B$2*$T$21),IF(BG$18&gt;=BF$19,$T$21*$B$2))),0)</f>
        <v>0</v>
      </c>
      <c r="BH40" s="300">
        <f>IF('Hoja De Calculo'!BI13&gt;='Hoja De Calculo'!BH13,IF(BH$18=100,($T$21*BH$18*$B$2)-SUM($I40:BG40),IF(BH$18&gt;BG$19,((BH$18-BG$19+1)*$B$2*$T$21),IF(BH$18&gt;=BG$19,$T$21*$B$2))),0)</f>
        <v>0</v>
      </c>
      <c r="BI40" s="300">
        <f>IF('Hoja De Calculo'!BJ13&gt;='Hoja De Calculo'!BI13,IF(BI$18=100,($T$21*BI$18*$B$2)-SUM($I40:BH40),IF(BI$18&gt;BH$19,((BI$18-BH$19+1)*$B$2*$T$21),IF(BI$18&gt;=BH$19,$T$21*$B$2))),0)</f>
        <v>0</v>
      </c>
      <c r="BJ40" s="300">
        <f>IF('Hoja De Calculo'!BK13&gt;='Hoja De Calculo'!BJ13,IF(BJ$18=100,($T$21*BJ$18*$B$2)-SUM($I40:BI40),IF(BJ$18&gt;BI$19,((BJ$18-BI$19+1)*$B$2*$T$21),IF(BJ$18&gt;=BI$19,$T$21*$B$2))),0)</f>
        <v>0</v>
      </c>
      <c r="BK40" s="300">
        <f>IF('Hoja De Calculo'!BL13&gt;='Hoja De Calculo'!BK13,IF(BK$18=100,($T$21*BK$18*$B$2)-SUM($I40:BJ40),IF(BK$18&gt;BJ$19,((BK$18-BJ$19+1)*$B$2*$T$21),IF(BK$18&gt;=BJ$19,$T$21*$B$2))),0)</f>
        <v>0</v>
      </c>
      <c r="BL40" s="300">
        <f>IF('Hoja De Calculo'!BM13&gt;='Hoja De Calculo'!BL13,IF(BL$18=100,($T$21*BL$18*$B$2)-SUM($I40:BK40),IF(BL$18&gt;BK$19,((BL$18-BK$19+1)*$B$2*$T$21),IF(BL$18&gt;=BK$19,$T$21*$B$2))),0)</f>
        <v>0</v>
      </c>
      <c r="BM40" s="300">
        <f>IF('Hoja De Calculo'!BN13&gt;='Hoja De Calculo'!BM13,IF(BM$18=100,($T$21*BM$18*$B$2)-SUM($I40:BL40),IF(BM$18&gt;BL$19,((BM$18-BL$19+1)*$B$2*$T$21),IF(BM$18&gt;=BL$19,$T$21*$B$2))),0)</f>
        <v>0</v>
      </c>
      <c r="BN40" s="300">
        <f>IF('Hoja De Calculo'!BO13&gt;='Hoja De Calculo'!BN13,IF(BN$18=100,($T$21*BN$18*$B$2)-SUM($I40:BM40),IF(BN$18&gt;BM$19,((BN$18-BM$19+1)*$B$2*$T$21),IF(BN$18&gt;=BM$19,$T$21*$B$2))),0)</f>
        <v>0</v>
      </c>
      <c r="BO40" s="300">
        <f>IF('Hoja De Calculo'!BP13&gt;='Hoja De Calculo'!BO13,IF(BO$18=100,($T$21*BO$18*$B$2)-SUM($I40:BN40),IF(BO$18&gt;BN$19,((BO$18-BN$19+1)*$B$2*$T$21),IF(BO$18&gt;=BN$19,$T$21*$B$2))),0)</f>
        <v>0</v>
      </c>
      <c r="BP40" s="300">
        <f>IF('Hoja De Calculo'!BQ13&gt;='Hoja De Calculo'!BP13,IF(BP$18=100,($T$21*BP$18*$B$2)-SUM($I40:BO40),IF(BP$18&gt;BO$19,((BP$18-BO$19+1)*$B$2*$T$21),IF(BP$18&gt;=BO$19,$T$21*$B$2))),0)</f>
        <v>0</v>
      </c>
      <c r="BQ40" s="300">
        <f>IF('Hoja De Calculo'!BR13&gt;='Hoja De Calculo'!BQ13,IF(BQ$18=100,($T$21*BQ$18*$B$2)-SUM($I40:BP40),IF(BQ$18&gt;BP$19,((BQ$18-BP$19+1)*$B$2*$T$21),IF(BQ$18&gt;=BP$19,$T$21*$B$2))),0)</f>
        <v>0</v>
      </c>
      <c r="BR40" s="300">
        <f>IF('Hoja De Calculo'!BS13&gt;='Hoja De Calculo'!BR13,IF(BR$18=100,($T$21*BR$18*$B$2)-SUM($I40:BQ40),IF(BR$18&gt;BQ$19,((BR$18-BQ$19+1)*$B$2*$T$21),IF(BR$18&gt;=BQ$19,$T$21*$B$2))),0)</f>
        <v>0</v>
      </c>
      <c r="BS40" s="300">
        <f>IF('Hoja De Calculo'!BT13&gt;='Hoja De Calculo'!BS13,IF(BS$18=100,($T$21*BS$18*$B$2)-SUM($I40:BR40),IF(BS$18&gt;BR$19,((BS$18-BR$19+1)*$B$2*$T$21),IF(BS$18&gt;=BR$19,$T$21*$B$2))),0)</f>
        <v>0</v>
      </c>
      <c r="BT40" s="300">
        <f>IF('Hoja De Calculo'!BU13&gt;='Hoja De Calculo'!BT13,IF(BT$18=100,($T$21*BT$18*$B$2)-SUM($I40:BS40),IF(BT$18&gt;BS$19,((BT$18-BS$19+1)*$B$2*$T$21),IF(BT$18&gt;=BS$19,$T$21*$B$2))),0)</f>
        <v>0</v>
      </c>
      <c r="BU40" s="300">
        <f>IF('Hoja De Calculo'!BV13&gt;='Hoja De Calculo'!BU13,IF(BU$18=100,($T$21*BU$18*$B$2)-SUM($I40:BT40),IF(BU$18&gt;BT$19,((BU$18-BT$19+1)*$B$2*$T$21),IF(BU$18&gt;=BT$19,$T$21*$B$2))),0)</f>
        <v>0</v>
      </c>
      <c r="BV40" s="300">
        <f>IF('Hoja De Calculo'!BW13&gt;='Hoja De Calculo'!BV13,IF(BV$18=100,($T$21*BV$18*$B$2)-SUM($I40:BU40),IF(BV$18&gt;BU$19,((BV$18-BU$19+1)*$B$2*$T$21),IF(BV$18&gt;=BU$19,$T$21*$B$2))),0)</f>
        <v>0</v>
      </c>
      <c r="BW40" s="300">
        <f>IF('Hoja De Calculo'!BX13&gt;='Hoja De Calculo'!BW13,IF(BW$18=100,($T$21*BW$18*$B$2)-SUM($I40:BV40),IF(BW$18&gt;BV$19,((BW$18-BV$19+1)*$B$2*$T$21),IF(BW$18&gt;=BV$19,$T$21*$B$2))),0)</f>
        <v>0</v>
      </c>
      <c r="BX40" s="300">
        <f>IF('Hoja De Calculo'!BY13&gt;='Hoja De Calculo'!BX13,IF(BX$18=100,($T$21*BX$18*$B$2)-SUM($I40:BW40),IF(BX$18&gt;BW$19,((BX$18-BW$19+1)*$B$2*$T$21),IF(BX$18&gt;=BW$19,$T$21*$B$2))),0)</f>
        <v>0</v>
      </c>
      <c r="BY40" s="300">
        <f>IF('Hoja De Calculo'!BZ13&gt;='Hoja De Calculo'!BY13,IF(BY$18=100,($T$21*BY$18*$B$2)-SUM($I40:BX40),IF(BY$18&gt;BX$19,((BY$18-BX$19+1)*$B$2*$T$21),IF(BY$18&gt;=BX$19,$T$21*$B$2))),0)</f>
        <v>0</v>
      </c>
      <c r="BZ40" s="300">
        <f>IF('Hoja De Calculo'!CA13&gt;='Hoja De Calculo'!BZ13,IF(BZ$18=100,($T$21*BZ$18*$B$2)-SUM($I40:BY40),IF(BZ$18&gt;BY$19,((BZ$18-BY$19+1)*$B$2*$T$21),IF(BZ$18&gt;=BY$19,$T$21*$B$2))),0)</f>
        <v>0</v>
      </c>
      <c r="CA40" s="300">
        <f>IF('Hoja De Calculo'!CB13&gt;='Hoja De Calculo'!CA13,IF(CA$18=100,($T$21*CA$18*$B$2)-SUM($I40:BZ40),IF(CA$18&gt;BZ$19,((CA$18-BZ$19+1)*$B$2*$T$21),IF(CA$18&gt;=BZ$19,$T$21*$B$2))),0)</f>
        <v>0</v>
      </c>
      <c r="CB40" s="300">
        <f>IF('Hoja De Calculo'!CC13&gt;='Hoja De Calculo'!CB13,IF(CB$18=100,($T$21*CB$18*$B$2)-SUM($I40:CA40),IF(CB$18&gt;CA$19,((CB$18-CA$19+1)*$B$2*$T$21),IF(CB$18&gt;=CA$19,$T$21*$B$2))),0)</f>
        <v>0</v>
      </c>
      <c r="CC40" s="300">
        <f>IF('Hoja De Calculo'!CD13&gt;='Hoja De Calculo'!CC13,IF(CC$18=100,($T$21*CC$18*$B$2)-SUM($I40:CB40),IF(CC$18&gt;CB$19,((CC$18-CB$19+1)*$B$2*$T$21),IF(CC$18&gt;=CB$19,$T$21*$B$2))),0)</f>
        <v>0</v>
      </c>
      <c r="CD40" s="300">
        <f>IF('Hoja De Calculo'!CE13&gt;='Hoja De Calculo'!CD13,IF(CD$18=100,($T$21*CD$18*$B$2)-SUM($I40:CC40),IF(CD$18&gt;CC$19,((CD$18-CC$19+1)*$B$2*$T$21),IF(CD$18&gt;=CC$19,$T$21*$B$2))),0)</f>
        <v>0</v>
      </c>
      <c r="CE40" s="300">
        <f>IF('Hoja De Calculo'!CF13&gt;='Hoja De Calculo'!CE13,IF(CE$18=100,($T$21*CE$18*$B$2)-SUM($I40:CD40),IF(CE$18&gt;CD$19,((CE$18-CD$19+1)*$B$2*$T$21),IF(CE$18&gt;=CD$19,$T$21*$B$2))),0)</f>
        <v>0</v>
      </c>
      <c r="CF40" s="300">
        <f>IF('Hoja De Calculo'!CG13&gt;='Hoja De Calculo'!CF13,IF(CF$18=100,($T$21*CF$18*$B$2)-SUM($I40:CE40),IF(CF$18&gt;CE$19,((CF$18-CE$19+1)*$B$2*$T$21),IF(CF$18&gt;=CE$19,$T$21*$B$2))),0)</f>
        <v>0</v>
      </c>
      <c r="CG40" s="300">
        <f>IF('Hoja De Calculo'!CH13&gt;='Hoja De Calculo'!CG13,IF(CG$18=100,($T$21*CG$18*$B$2)-SUM($I40:CF40),IF(CG$18&gt;CF$19,((CG$18-CF$19+1)*$B$2*$T$21),IF(CG$18&gt;=CF$19,$T$21*$B$2))),0)</f>
        <v>0</v>
      </c>
      <c r="CH40" s="300">
        <f>IF('Hoja De Calculo'!CI13&gt;='Hoja De Calculo'!CH13,IF(CH$18=100,($T$21*CH$18*$B$2)-SUM($I40:CG40),IF(CH$18&gt;CG$19,((CH$18-CG$19+1)*$B$2*$T$21),IF(CH$18&gt;=CG$19,$T$21*$B$2))),0)</f>
        <v>0</v>
      </c>
      <c r="CI40" s="300">
        <f>IF('Hoja De Calculo'!CJ13&gt;='Hoja De Calculo'!CI13,IF(CI$18=100,($T$21*CI$18*$B$2)-SUM($I40:CH40),IF(CI$18&gt;CH$19,((CI$18-CH$19+1)*$B$2*$T$21),IF(CI$18&gt;=CH$19,$T$21*$B$2))),0)</f>
        <v>0</v>
      </c>
      <c r="CJ40" s="300">
        <f>IF('Hoja De Calculo'!CK13&gt;='Hoja De Calculo'!CJ13,IF(CJ$18=100,($T$21*CJ$18*$B$2)-SUM($I40:CI40),IF(CJ$18&gt;CI$19,((CJ$18-CI$19+1)*$B$2*$T$21),IF(CJ$18&gt;=CI$19,$T$21*$B$2))),0)</f>
        <v>0</v>
      </c>
      <c r="CK40" s="300">
        <f>IF('Hoja De Calculo'!CL13&gt;='Hoja De Calculo'!CK13,IF(CK$18=100,($T$21*CK$18*$B$2)-SUM($I40:CJ40),IF(CK$18&gt;CJ$19,((CK$18-CJ$19+1)*$B$2*$T$21),IF(CK$18&gt;=CJ$19,$T$21*$B$2))),0)</f>
        <v>0</v>
      </c>
      <c r="CL40" s="300">
        <f>IF('Hoja De Calculo'!CM13&gt;='Hoja De Calculo'!CL13,IF(CL$18=100,($T$21*CL$18*$B$2)-SUM($I40:CK40),IF(CL$18&gt;CK$19,((CL$18-CK$19+1)*$B$2*$T$21),IF(CL$18&gt;=CK$19,$T$21*$B$2))),0)</f>
        <v>0</v>
      </c>
      <c r="CM40" s="300">
        <f>IF('Hoja De Calculo'!CN13&gt;='Hoja De Calculo'!CM13,IF(CM$18=100,($T$21*CM$18*$B$2)-SUM($I40:CL40),IF(CM$18&gt;CL$19,((CM$18-CL$19+1)*$B$2*$T$21),IF(CM$18&gt;=CL$19,$T$21*$B$2))),0)</f>
        <v>0</v>
      </c>
      <c r="CN40" s="300">
        <f>IF('Hoja De Calculo'!CO13&gt;='Hoja De Calculo'!CN13,IF(CN$18=100,($T$21*CN$18*$B$2)-SUM($I40:CM40),IF(CN$18&gt;CM$19,((CN$18-CM$19+1)*$B$2*$T$21),IF(CN$18&gt;=CM$19,$T$21*$B$2))),0)</f>
        <v>0</v>
      </c>
      <c r="CO40" s="300">
        <f>IF('Hoja De Calculo'!CP13&gt;='Hoja De Calculo'!CO13,IF(CO$18=100,($T$21*CO$18*$B$2)-SUM($I40:CN40),IF(CO$18&gt;CN$19,((CO$18-CN$19+1)*$B$2*$T$21),IF(CO$18&gt;=CN$19,$T$21*$B$2))),0)</f>
        <v>0</v>
      </c>
      <c r="CP40" s="300">
        <f>IF('Hoja De Calculo'!CQ13&gt;='Hoja De Calculo'!CP13,IF(CP$18=100,($T$21*CP$18*$B$2)-SUM($I40:CO40),IF(CP$18&gt;CO$19,((CP$18-CO$19+1)*$B$2*$T$21),IF(CP$18&gt;=CO$19,$T$21*$B$2))),0)</f>
        <v>0</v>
      </c>
      <c r="CQ40" s="300">
        <f>IF('Hoja De Calculo'!CR13&gt;='Hoja De Calculo'!CQ13,IF(CQ$18=100,($T$21*CQ$18*$B$2)-SUM($I40:CP40),IF(CQ$18&gt;CP$19,((CQ$18-CP$19+1)*$B$2*$T$21),IF(CQ$18&gt;=CP$19,$T$21*$B$2))),0)</f>
        <v>0</v>
      </c>
      <c r="CR40" s="300">
        <f>IF('Hoja De Calculo'!CS13&gt;='Hoja De Calculo'!CR13,IF(CR$18=100,($T$21*CR$18*$B$2)-SUM($I40:CQ40),IF(CR$18&gt;CQ$19,((CR$18-CQ$19+1)*$B$2*$T$21),IF(CR$18&gt;=CQ$19,$T$21*$B$2))),0)</f>
        <v>0</v>
      </c>
      <c r="CS40" s="300">
        <f>IF('Hoja De Calculo'!CT13&gt;='Hoja De Calculo'!CS13,IF(CS$18=100,($T$21*CS$18*$B$2)-SUM($I40:CR40),IF(CS$18&gt;CR$19,((CS$18-CR$19+1)*$B$2*$T$21),IF(CS$18&gt;=CR$19,$T$21*$B$2))),0)</f>
        <v>0</v>
      </c>
      <c r="CT40" s="300">
        <f>IF('Hoja De Calculo'!CU13&gt;='Hoja De Calculo'!CT13,IF(CT$18=100,($T$21*CT$18*$B$2)-SUM($I40:CS40),IF(CT$18&gt;CS$19,((CT$18-CS$19+1)*$B$2*$T$21),IF(CT$18&gt;=CS$19,$T$21*$B$2))),0)</f>
        <v>0</v>
      </c>
      <c r="CU40" s="300">
        <f>IF('Hoja De Calculo'!CV13&gt;='Hoja De Calculo'!CU13,IF(CU$18=100,($T$21*CU$18*$B$2)-SUM($I40:CT40),IF(CU$18&gt;CT$19,((CU$18-CT$19+1)*$B$2*$T$21),IF(CU$18&gt;=CT$19,$T$21*$B$2))),0)</f>
        <v>0</v>
      </c>
      <c r="CV40" s="300">
        <f>IF('Hoja De Calculo'!CW13&gt;='Hoja De Calculo'!CV13,IF(CV$18=100,($T$21*CV$18*$B$2)-SUM($I40:CU40),IF(CV$18&gt;CU$19,((CV$18-CU$19+1)*$B$2*$T$21),IF(CV$18&gt;=CU$19,$T$21*$B$2))),0)</f>
        <v>0</v>
      </c>
      <c r="CW40" s="300">
        <f>IF('Hoja De Calculo'!CX13&gt;='Hoja De Calculo'!CW13,IF(CW$18=100,($T$21*CW$18*$B$2)-SUM($I40:CV40),IF(CW$18&gt;CV$19,((CW$18-CV$19+1)*$B$2*$T$21),IF(CW$18&gt;=CV$19,$T$21*$B$2))),0)</f>
        <v>0</v>
      </c>
    </row>
    <row r="41" spans="1:101" x14ac:dyDescent="0.35">
      <c r="A41" t="s">
        <v>174</v>
      </c>
      <c r="C41" s="265"/>
      <c r="D41" s="265"/>
      <c r="E41" s="265"/>
      <c r="F41" s="265"/>
      <c r="G41" s="265"/>
      <c r="H41" s="265"/>
      <c r="I41" s="265"/>
      <c r="J41" s="265"/>
      <c r="K41" s="265"/>
      <c r="L41" s="265"/>
      <c r="M41" s="265"/>
      <c r="N41" s="265"/>
      <c r="O41" s="265"/>
      <c r="P41" s="265"/>
      <c r="Q41" s="265"/>
      <c r="R41" s="265"/>
      <c r="S41" s="265"/>
      <c r="T41" s="273"/>
      <c r="U41" s="287">
        <f>(U$21*$B$2*(U$19+(IF(U$19=100,0,1))))</f>
        <v>0</v>
      </c>
      <c r="V41" s="300">
        <f>IF('Hoja De Calculo'!W13&gt;='Hoja De Calculo'!V13,IF(V$18=100,($U$21*V$18*$B$2)-SUM($I41:U41),IF(V$18&gt;U$19,((V$18-U$19+1)*$B$2*$U$21),IF(V$18&gt;=U$19,$U$21*$B$2))),0)</f>
        <v>0</v>
      </c>
      <c r="W41" s="300">
        <f>IF('Hoja De Calculo'!X13&gt;='Hoja De Calculo'!W13,IF(W$18=100,($U$21*W$18*$B$2)-SUM($I41:V41),IF(W$18&gt;V$19,((W$18-V$19+1)*$B$2*$U$21),IF(W$18&gt;=V$19,$U$21*$B$2))),0)</f>
        <v>0</v>
      </c>
      <c r="X41" s="300">
        <f>IF('Hoja De Calculo'!Y13&gt;='Hoja De Calculo'!X13,IF(X$18=100,($U$21*X$18*$B$2)-SUM($I41:W41),IF(X$18&gt;W$19,((X$18-W$19+1)*$B$2*$U$21),IF(X$18&gt;=W$19,$U$21*$B$2))),0)</f>
        <v>0</v>
      </c>
      <c r="Y41" s="300">
        <f>IF('Hoja De Calculo'!Z13&gt;='Hoja De Calculo'!Y13,IF(Y$18=100,($U$21*Y$18*$B$2)-SUM($I41:X41),IF(Y$18&gt;X$19,((Y$18-X$19+1)*$B$2*$U$21),IF(Y$18&gt;=X$19,$U$21*$B$2))),0)</f>
        <v>0</v>
      </c>
      <c r="Z41" s="300">
        <f>IF('Hoja De Calculo'!AA13&gt;='Hoja De Calculo'!Z13,IF(Z$18=100,($U$21*Z$18*$B$2)-SUM($I41:Y41),IF(Z$18&gt;Y$19,((Z$18-Y$19+1)*$B$2*$U$21),IF(Z$18&gt;=Y$19,$U$21*$B$2))),0)</f>
        <v>0</v>
      </c>
      <c r="AA41" s="300">
        <f>IF('Hoja De Calculo'!AB13&gt;='Hoja De Calculo'!AA13,IF(AA$18=100,($U$21*AA$18*$B$2)-SUM($I41:Z41),IF(AA$18&gt;Z$19,((AA$18-Z$19+1)*$B$2*$U$21),IF(AA$18&gt;=Z$19,$U$21*$B$2))),0)</f>
        <v>0</v>
      </c>
      <c r="AB41" s="300">
        <f>IF('Hoja De Calculo'!AC13&gt;='Hoja De Calculo'!AB13,IF(AB$18=100,($U$21*AB$18*$B$2)-SUM($I41:AA41),IF(AB$18&gt;AA$19,((AB$18-AA$19+1)*$B$2*$U$21),IF(AB$18&gt;=AA$19,$U$21*$B$2))),0)</f>
        <v>0</v>
      </c>
      <c r="AC41" s="300">
        <f>IF('Hoja De Calculo'!AD13&gt;='Hoja De Calculo'!AC13,IF(AC$18=100,($U$21*AC$18*$B$2)-SUM($I41:AB41),IF(AC$18&gt;AB$19,((AC$18-AB$19+1)*$B$2*$U$21),IF(AC$18&gt;=AB$19,$U$21*$B$2))),0)</f>
        <v>0</v>
      </c>
      <c r="AD41" s="300">
        <f>IF('Hoja De Calculo'!AE13&gt;='Hoja De Calculo'!AD13,IF(AD$18=100,($U$21*AD$18*$B$2)-SUM($I41:AC41),IF(AD$18&gt;AC$19,((AD$18-AC$19+1)*$B$2*$U$21),IF(AD$18&gt;=AC$19,$U$21*$B$2))),0)</f>
        <v>0</v>
      </c>
      <c r="AE41" s="300">
        <f>IF('Hoja De Calculo'!AF13&gt;='Hoja De Calculo'!AE13,IF(AE$18=100,($U$21*AE$18*$B$2)-SUM($I41:AD41),IF(AE$18&gt;AD$19,((AE$18-AD$19+1)*$B$2*$U$21),IF(AE$18&gt;=AD$19,$U$21*$B$2))),0)</f>
        <v>0</v>
      </c>
      <c r="AF41" s="300">
        <f>IF('Hoja De Calculo'!AG13&gt;='Hoja De Calculo'!AF13,IF(AF$18=100,($U$21*AF$18*$B$2)-SUM($I41:AE41),IF(AF$18&gt;AE$19,((AF$18-AE$19+1)*$B$2*$U$21),IF(AF$18&gt;=AE$19,$U$21*$B$2))),0)</f>
        <v>0</v>
      </c>
      <c r="AG41" s="300">
        <f>IF('Hoja De Calculo'!AH13&gt;='Hoja De Calculo'!AG13,IF(AG$18=100,($U$21*AG$18*$B$2)-SUM($I41:AF41),IF(AG$18&gt;AF$19,((AG$18-AF$19+1)*$B$2*$U$21),IF(AG$18&gt;=AF$19,$U$21*$B$2))),0)</f>
        <v>0</v>
      </c>
      <c r="AH41" s="300">
        <f>IF('Hoja De Calculo'!AI13&gt;='Hoja De Calculo'!AH13,IF(AH$18=100,($U$21*AH$18*$B$2)-SUM($I41:AG41),IF(AH$18&gt;AG$19,((AH$18-AG$19+1)*$B$2*$U$21),IF(AH$18&gt;=AG$19,$U$21*$B$2))),0)</f>
        <v>0</v>
      </c>
      <c r="AI41" s="300">
        <f>IF('Hoja De Calculo'!AJ13&gt;='Hoja De Calculo'!AI13,IF(AI$18=100,($U$21*AI$18*$B$2)-SUM($I41:AH41),IF(AI$18&gt;AH$19,((AI$18-AH$19+1)*$B$2*$U$21),IF(AI$18&gt;=AH$19,$U$21*$B$2))),0)</f>
        <v>0</v>
      </c>
      <c r="AJ41" s="300">
        <f>IF('Hoja De Calculo'!AK13&gt;='Hoja De Calculo'!AJ13,IF(AJ$18=100,($U$21*AJ$18*$B$2)-SUM($I41:AI41),IF(AJ$18&gt;AI$19,((AJ$18-AI$19+1)*$B$2*$U$21),IF(AJ$18&gt;=AI$19,$U$21*$B$2))),0)</f>
        <v>0</v>
      </c>
      <c r="AK41" s="300">
        <f>IF('Hoja De Calculo'!AL13&gt;='Hoja De Calculo'!AK13,IF(AK$18=100,($U$21*AK$18*$B$2)-SUM($I41:AJ41),IF(AK$18&gt;AJ$19,((AK$18-AJ$19+1)*$B$2*$U$21),IF(AK$18&gt;=AJ$19,$U$21*$B$2))),0)</f>
        <v>0</v>
      </c>
      <c r="AL41" s="300">
        <f>IF('Hoja De Calculo'!AM13&gt;='Hoja De Calculo'!AL13,IF(AL$18=100,($U$21*AL$18*$B$2)-SUM($I41:AK41),IF(AL$18&gt;AK$19,((AL$18-AK$19+1)*$B$2*$U$21),IF(AL$18&gt;=AK$19,$U$21*$B$2))),0)</f>
        <v>0</v>
      </c>
      <c r="AM41" s="300">
        <f>IF('Hoja De Calculo'!AN13&gt;='Hoja De Calculo'!AM13,IF(AM$18=100,($U$21*AM$18*$B$2)-SUM($I41:AL41),IF(AM$18&gt;AL$19,((AM$18-AL$19+1)*$B$2*$U$21),IF(AM$18&gt;=AL$19,$U$21*$B$2))),0)</f>
        <v>0</v>
      </c>
      <c r="AN41" s="300">
        <f>IF('Hoja De Calculo'!AO13&gt;='Hoja De Calculo'!AN13,IF(AN$18=100,($U$21*AN$18*$B$2)-SUM($I41:AM41),IF(AN$18&gt;AM$19,((AN$18-AM$19+1)*$B$2*$U$21),IF(AN$18&gt;=AM$19,$U$21*$B$2))),0)</f>
        <v>0</v>
      </c>
      <c r="AO41" s="300">
        <f>IF('Hoja De Calculo'!AP13&gt;='Hoja De Calculo'!AO13,IF(AO$18=100,($U$21*AO$18*$B$2)-SUM($I41:AN41),IF(AO$18&gt;AN$19,((AO$18-AN$19+1)*$B$2*$U$21),IF(AO$18&gt;=AN$19,$U$21*$B$2))),0)</f>
        <v>0</v>
      </c>
      <c r="AP41" s="300">
        <f>IF('Hoja De Calculo'!AQ13&gt;='Hoja De Calculo'!AP13,IF(AP$18=100,($U$21*AP$18*$B$2)-SUM($I41:AO41),IF(AP$18&gt;AO$19,((AP$18-AO$19+1)*$B$2*$U$21),IF(AP$18&gt;=AO$19,$U$21*$B$2))),0)</f>
        <v>0</v>
      </c>
      <c r="AQ41" s="300">
        <f>IF('Hoja De Calculo'!AR13&gt;='Hoja De Calculo'!AQ13,IF(AQ$18=100,($U$21*AQ$18*$B$2)-SUM($I41:AP41),IF(AQ$18&gt;AP$19,((AQ$18-AP$19+1)*$B$2*$U$21),IF(AQ$18&gt;=AP$19,$U$21*$B$2))),0)</f>
        <v>0</v>
      </c>
      <c r="AR41" s="300">
        <f>IF('Hoja De Calculo'!AS13&gt;='Hoja De Calculo'!AR13,IF(AR$18=100,($U$21*AR$18*$B$2)-SUM($I41:AQ41),IF(AR$18&gt;AQ$19,((AR$18-AQ$19+1)*$B$2*$U$21),IF(AR$18&gt;=AQ$19,$U$21*$B$2))),0)</f>
        <v>0</v>
      </c>
      <c r="AS41" s="300">
        <f>IF('Hoja De Calculo'!AT13&gt;='Hoja De Calculo'!AS13,IF(AS$18=100,($U$21*AS$18*$B$2)-SUM($I41:AR41),IF(AS$18&gt;AR$19,((AS$18-AR$19+1)*$B$2*$U$21),IF(AS$18&gt;=AR$19,$U$21*$B$2))),0)</f>
        <v>0</v>
      </c>
      <c r="AT41" s="300">
        <f>IF('Hoja De Calculo'!AU13&gt;='Hoja De Calculo'!AT13,IF(AT$18=100,($U$21*AT$18*$B$2)-SUM($I41:AS41),IF(AT$18&gt;AS$19,((AT$18-AS$19+1)*$B$2*$U$21),IF(AT$18&gt;=AS$19,$U$21*$B$2))),0)</f>
        <v>0</v>
      </c>
      <c r="AU41" s="300">
        <f>IF('Hoja De Calculo'!AV13&gt;='Hoja De Calculo'!AU13,IF(AU$18=100,($U$21*AU$18*$B$2)-SUM($I41:AT41),IF(AU$18&gt;AT$19,((AU$18-AT$19+1)*$B$2*$U$21),IF(AU$18&gt;=AT$19,$U$21*$B$2))),0)</f>
        <v>0</v>
      </c>
      <c r="AV41" s="300">
        <f>IF('Hoja De Calculo'!AW13&gt;='Hoja De Calculo'!AV13,IF(AV$18=100,($U$21*AV$18*$B$2)-SUM($I41:AU41),IF(AV$18&gt;AU$19,((AV$18-AU$19+1)*$B$2*$U$21),IF(AV$18&gt;=AU$19,$U$21*$B$2))),0)</f>
        <v>0</v>
      </c>
      <c r="AW41" s="300">
        <f>IF('Hoja De Calculo'!AX13&gt;='Hoja De Calculo'!AW13,IF(AW$18=100,($U$21*AW$18*$B$2)-SUM($I41:AV41),IF(AW$18&gt;AV$19,((AW$18-AV$19+1)*$B$2*$U$21),IF(AW$18&gt;=AV$19,$U$21*$B$2))),0)</f>
        <v>0</v>
      </c>
      <c r="AX41" s="300">
        <f>IF('Hoja De Calculo'!AY13&gt;='Hoja De Calculo'!AX13,IF(AX$18=100,($U$21*AX$18*$B$2)-SUM($I41:AW41),IF(AX$18&gt;AW$19,((AX$18-AW$19+1)*$B$2*$U$21),IF(AX$18&gt;=AW$19,$U$21*$B$2))),0)</f>
        <v>0</v>
      </c>
      <c r="AY41" s="300">
        <f>IF('Hoja De Calculo'!AZ13&gt;='Hoja De Calculo'!AY13,IF(AY$18=100,($U$21*AY$18*$B$2)-SUM($I41:AX41),IF(AY$18&gt;AX$19,((AY$18-AX$19+1)*$B$2*$U$21),IF(AY$18&gt;=AX$19,$U$21*$B$2))),0)</f>
        <v>0</v>
      </c>
      <c r="AZ41" s="300">
        <f>IF('Hoja De Calculo'!BA13&gt;='Hoja De Calculo'!AZ13,IF(AZ$18=100,($U$21*AZ$18*$B$2)-SUM($I41:AY41),IF(AZ$18&gt;AY$19,((AZ$18-AY$19+1)*$B$2*$U$21),IF(AZ$18&gt;=AY$19,$U$21*$B$2))),0)</f>
        <v>0</v>
      </c>
      <c r="BA41" s="300">
        <f>IF('Hoja De Calculo'!BB13&gt;='Hoja De Calculo'!BA13,IF(BA$18=100,($U$21*BA$18*$B$2)-SUM($I41:AZ41),IF(BA$18&gt;AZ$19,((BA$18-AZ$19+1)*$B$2*$U$21),IF(BA$18&gt;=AZ$19,$U$21*$B$2))),0)</f>
        <v>0</v>
      </c>
      <c r="BB41" s="300">
        <f>IF('Hoja De Calculo'!BC13&gt;='Hoja De Calculo'!BB13,IF(BB$18=100,($U$21*BB$18*$B$2)-SUM($I41:BA41),IF(BB$18&gt;BA$19,((BB$18-BA$19+1)*$B$2*$U$21),IF(BB$18&gt;=BA$19,$U$21*$B$2))),0)</f>
        <v>0</v>
      </c>
      <c r="BC41" s="300">
        <f>IF('Hoja De Calculo'!BD13&gt;='Hoja De Calculo'!BC13,IF(BC$18=100,($U$21*BC$18*$B$2)-SUM($I41:BB41),IF(BC$18&gt;BB$19,((BC$18-BB$19+1)*$B$2*$U$21),IF(BC$18&gt;=BB$19,$U$21*$B$2))),0)</f>
        <v>0</v>
      </c>
      <c r="BD41" s="300">
        <f>IF('Hoja De Calculo'!BE13&gt;='Hoja De Calculo'!BD13,IF(BD$18=100,($U$21*BD$18*$B$2)-SUM($I41:BC41),IF(BD$18&gt;BC$19,((BD$18-BC$19+1)*$B$2*$U$21),IF(BD$18&gt;=BC$19,$U$21*$B$2))),0)</f>
        <v>0</v>
      </c>
      <c r="BE41" s="300">
        <f>IF('Hoja De Calculo'!BF13&gt;='Hoja De Calculo'!BE13,IF(BE$18=100,($U$21*BE$18*$B$2)-SUM($I41:BD41),IF(BE$18&gt;BD$19,((BE$18-BD$19+1)*$B$2*$U$21),IF(BE$18&gt;=BD$19,$U$21*$B$2))),0)</f>
        <v>0</v>
      </c>
      <c r="BF41" s="300">
        <f>IF('Hoja De Calculo'!BG13&gt;='Hoja De Calculo'!BF13,IF(BF$18=100,($U$21*BF$18*$B$2)-SUM($I41:BE41),IF(BF$18&gt;BE$19,((BF$18-BE$19+1)*$B$2*$U$21),IF(BF$18&gt;=BE$19,$U$21*$B$2))),0)</f>
        <v>0</v>
      </c>
      <c r="BG41" s="300">
        <f>IF('Hoja De Calculo'!BH13&gt;='Hoja De Calculo'!BG13,IF(BG$18=100,($U$21*BG$18*$B$2)-SUM($I41:BF41),IF(BG$18&gt;BF$19,((BG$18-BF$19+1)*$B$2*$U$21),IF(BG$18&gt;=BF$19,$U$21*$B$2))),0)</f>
        <v>0</v>
      </c>
      <c r="BH41" s="300">
        <f>IF('Hoja De Calculo'!BI13&gt;='Hoja De Calculo'!BH13,IF(BH$18=100,($U$21*BH$18*$B$2)-SUM($I41:BG41),IF(BH$18&gt;BG$19,((BH$18-BG$19+1)*$B$2*$U$21),IF(BH$18&gt;=BG$19,$U$21*$B$2))),0)</f>
        <v>0</v>
      </c>
      <c r="BI41" s="300">
        <f>IF('Hoja De Calculo'!BJ13&gt;='Hoja De Calculo'!BI13,IF(BI$18=100,($U$21*BI$18*$B$2)-SUM($I41:BH41),IF(BI$18&gt;BH$19,((BI$18-BH$19+1)*$B$2*$U$21),IF(BI$18&gt;=BH$19,$U$21*$B$2))),0)</f>
        <v>0</v>
      </c>
      <c r="BJ41" s="300">
        <f>IF('Hoja De Calculo'!BK13&gt;='Hoja De Calculo'!BJ13,IF(BJ$18=100,($U$21*BJ$18*$B$2)-SUM($I41:BI41),IF(BJ$18&gt;BI$19,((BJ$18-BI$19+1)*$B$2*$U$21),IF(BJ$18&gt;=BI$19,$U$21*$B$2))),0)</f>
        <v>0</v>
      </c>
      <c r="BK41" s="300">
        <f>IF('Hoja De Calculo'!BL13&gt;='Hoja De Calculo'!BK13,IF(BK$18=100,($U$21*BK$18*$B$2)-SUM($I41:BJ41),IF(BK$18&gt;BJ$19,((BK$18-BJ$19+1)*$B$2*$U$21),IF(BK$18&gt;=BJ$19,$U$21*$B$2))),0)</f>
        <v>0</v>
      </c>
      <c r="BL41" s="300">
        <f>IF('Hoja De Calculo'!BM13&gt;='Hoja De Calculo'!BL13,IF(BL$18=100,($U$21*BL$18*$B$2)-SUM($I41:BK41),IF(BL$18&gt;BK$19,((BL$18-BK$19+1)*$B$2*$U$21),IF(BL$18&gt;=BK$19,$U$21*$B$2))),0)</f>
        <v>0</v>
      </c>
      <c r="BM41" s="300">
        <f>IF('Hoja De Calculo'!BN13&gt;='Hoja De Calculo'!BM13,IF(BM$18=100,($U$21*BM$18*$B$2)-SUM($I41:BL41),IF(BM$18&gt;BL$19,((BM$18-BL$19+1)*$B$2*$U$21),IF(BM$18&gt;=BL$19,$U$21*$B$2))),0)</f>
        <v>0</v>
      </c>
      <c r="BN41" s="300">
        <f>IF('Hoja De Calculo'!BO13&gt;='Hoja De Calculo'!BN13,IF(BN$18=100,($U$21*BN$18*$B$2)-SUM($I41:BM41),IF(BN$18&gt;BM$19,((BN$18-BM$19+1)*$B$2*$U$21),IF(BN$18&gt;=BM$19,$U$21*$B$2))),0)</f>
        <v>0</v>
      </c>
      <c r="BO41" s="300">
        <f>IF('Hoja De Calculo'!BP13&gt;='Hoja De Calculo'!BO13,IF(BO$18=100,($U$21*BO$18*$B$2)-SUM($I41:BN41),IF(BO$18&gt;BN$19,((BO$18-BN$19+1)*$B$2*$U$21),IF(BO$18&gt;=BN$19,$U$21*$B$2))),0)</f>
        <v>0</v>
      </c>
      <c r="BP41" s="300">
        <f>IF('Hoja De Calculo'!BQ13&gt;='Hoja De Calculo'!BP13,IF(BP$18=100,($U$21*BP$18*$B$2)-SUM($I41:BO41),IF(BP$18&gt;BO$19,((BP$18-BO$19+1)*$B$2*$U$21),IF(BP$18&gt;=BO$19,$U$21*$B$2))),0)</f>
        <v>0</v>
      </c>
      <c r="BQ41" s="300">
        <f>IF('Hoja De Calculo'!BR13&gt;='Hoja De Calculo'!BQ13,IF(BQ$18=100,($U$21*BQ$18*$B$2)-SUM($I41:BP41),IF(BQ$18&gt;BP$19,((BQ$18-BP$19+1)*$B$2*$U$21),IF(BQ$18&gt;=BP$19,$U$21*$B$2))),0)</f>
        <v>0</v>
      </c>
      <c r="BR41" s="300">
        <f>IF('Hoja De Calculo'!BS13&gt;='Hoja De Calculo'!BR13,IF(BR$18=100,($U$21*BR$18*$B$2)-SUM($I41:BQ41),IF(BR$18&gt;BQ$19,((BR$18-BQ$19+1)*$B$2*$U$21),IF(BR$18&gt;=BQ$19,$U$21*$B$2))),0)</f>
        <v>0</v>
      </c>
      <c r="BS41" s="300">
        <f>IF('Hoja De Calculo'!BT13&gt;='Hoja De Calculo'!BS13,IF(BS$18=100,($U$21*BS$18*$B$2)-SUM($I41:BR41),IF(BS$18&gt;BR$19,((BS$18-BR$19+1)*$B$2*$U$21),IF(BS$18&gt;=BR$19,$U$21*$B$2))),0)</f>
        <v>0</v>
      </c>
      <c r="BT41" s="300">
        <f>IF('Hoja De Calculo'!BU13&gt;='Hoja De Calculo'!BT13,IF(BT$18=100,($U$21*BT$18*$B$2)-SUM($I41:BS41),IF(BT$18&gt;BS$19,((BT$18-BS$19+1)*$B$2*$U$21),IF(BT$18&gt;=BS$19,$U$21*$B$2))),0)</f>
        <v>0</v>
      </c>
      <c r="BU41" s="300">
        <f>IF('Hoja De Calculo'!BV13&gt;='Hoja De Calculo'!BU13,IF(BU$18=100,($U$21*BU$18*$B$2)-SUM($I41:BT41),IF(BU$18&gt;BT$19,((BU$18-BT$19+1)*$B$2*$U$21),IF(BU$18&gt;=BT$19,$U$21*$B$2))),0)</f>
        <v>0</v>
      </c>
      <c r="BV41" s="300">
        <f>IF('Hoja De Calculo'!BW13&gt;='Hoja De Calculo'!BV13,IF(BV$18=100,($U$21*BV$18*$B$2)-SUM($I41:BU41),IF(BV$18&gt;BU$19,((BV$18-BU$19+1)*$B$2*$U$21),IF(BV$18&gt;=BU$19,$U$21*$B$2))),0)</f>
        <v>0</v>
      </c>
      <c r="BW41" s="300">
        <f>IF('Hoja De Calculo'!BX13&gt;='Hoja De Calculo'!BW13,IF(BW$18=100,($U$21*BW$18*$B$2)-SUM($I41:BV41),IF(BW$18&gt;BV$19,((BW$18-BV$19+1)*$B$2*$U$21),IF(BW$18&gt;=BV$19,$U$21*$B$2))),0)</f>
        <v>0</v>
      </c>
      <c r="BX41" s="300">
        <f>IF('Hoja De Calculo'!BY13&gt;='Hoja De Calculo'!BX13,IF(BX$18=100,($U$21*BX$18*$B$2)-SUM($I41:BW41),IF(BX$18&gt;BW$19,((BX$18-BW$19+1)*$B$2*$U$21),IF(BX$18&gt;=BW$19,$U$21*$B$2))),0)</f>
        <v>0</v>
      </c>
      <c r="BY41" s="300">
        <f>IF('Hoja De Calculo'!BZ13&gt;='Hoja De Calculo'!BY13,IF(BY$18=100,($U$21*BY$18*$B$2)-SUM($I41:BX41),IF(BY$18&gt;BX$19,((BY$18-BX$19+1)*$B$2*$U$21),IF(BY$18&gt;=BX$19,$U$21*$B$2))),0)</f>
        <v>0</v>
      </c>
      <c r="BZ41" s="300">
        <f>IF('Hoja De Calculo'!CA13&gt;='Hoja De Calculo'!BZ13,IF(BZ$18=100,($U$21*BZ$18*$B$2)-SUM($I41:BY41),IF(BZ$18&gt;BY$19,((BZ$18-BY$19+1)*$B$2*$U$21),IF(BZ$18&gt;=BY$19,$U$21*$B$2))),0)</f>
        <v>0</v>
      </c>
      <c r="CA41" s="300">
        <f>IF('Hoja De Calculo'!CB13&gt;='Hoja De Calculo'!CA13,IF(CA$18=100,($U$21*CA$18*$B$2)-SUM($I41:BZ41),IF(CA$18&gt;BZ$19,((CA$18-BZ$19+1)*$B$2*$U$21),IF(CA$18&gt;=BZ$19,$U$21*$B$2))),0)</f>
        <v>0</v>
      </c>
      <c r="CB41" s="300">
        <f>IF('Hoja De Calculo'!CC13&gt;='Hoja De Calculo'!CB13,IF(CB$18=100,($U$21*CB$18*$B$2)-SUM($I41:CA41),IF(CB$18&gt;CA$19,((CB$18-CA$19+1)*$B$2*$U$21),IF(CB$18&gt;=CA$19,$U$21*$B$2))),0)</f>
        <v>0</v>
      </c>
      <c r="CC41" s="300">
        <f>IF('Hoja De Calculo'!CD13&gt;='Hoja De Calculo'!CC13,IF(CC$18=100,($U$21*CC$18*$B$2)-SUM($I41:CB41),IF(CC$18&gt;CB$19,((CC$18-CB$19+1)*$B$2*$U$21),IF(CC$18&gt;=CB$19,$U$21*$B$2))),0)</f>
        <v>0</v>
      </c>
      <c r="CD41" s="300">
        <f>IF('Hoja De Calculo'!CE13&gt;='Hoja De Calculo'!CD13,IF(CD$18=100,($U$21*CD$18*$B$2)-SUM($I41:CC41),IF(CD$18&gt;CC$19,((CD$18-CC$19+1)*$B$2*$U$21),IF(CD$18&gt;=CC$19,$U$21*$B$2))),0)</f>
        <v>0</v>
      </c>
      <c r="CE41" s="300">
        <f>IF('Hoja De Calculo'!CF13&gt;='Hoja De Calculo'!CE13,IF(CE$18=100,($U$21*CE$18*$B$2)-SUM($I41:CD41),IF(CE$18&gt;CD$19,((CE$18-CD$19+1)*$B$2*$U$21),IF(CE$18&gt;=CD$19,$U$21*$B$2))),0)</f>
        <v>0</v>
      </c>
      <c r="CF41" s="300">
        <f>IF('Hoja De Calculo'!CG13&gt;='Hoja De Calculo'!CF13,IF(CF$18=100,($U$21*CF$18*$B$2)-SUM($I41:CE41),IF(CF$18&gt;CE$19,((CF$18-CE$19+1)*$B$2*$U$21),IF(CF$18&gt;=CE$19,$U$21*$B$2))),0)</f>
        <v>0</v>
      </c>
      <c r="CG41" s="300">
        <f>IF('Hoja De Calculo'!CH13&gt;='Hoja De Calculo'!CG13,IF(CG$18=100,($U$21*CG$18*$B$2)-SUM($I41:CF41),IF(CG$18&gt;CF$19,((CG$18-CF$19+1)*$B$2*$U$21),IF(CG$18&gt;=CF$19,$U$21*$B$2))),0)</f>
        <v>0</v>
      </c>
      <c r="CH41" s="300">
        <f>IF('Hoja De Calculo'!CI13&gt;='Hoja De Calculo'!CH13,IF(CH$18=100,($U$21*CH$18*$B$2)-SUM($I41:CG41),IF(CH$18&gt;CG$19,((CH$18-CG$19+1)*$B$2*$U$21),IF(CH$18&gt;=CG$19,$U$21*$B$2))),0)</f>
        <v>0</v>
      </c>
      <c r="CI41" s="300">
        <f>IF('Hoja De Calculo'!CJ13&gt;='Hoja De Calculo'!CI13,IF(CI$18=100,($U$21*CI$18*$B$2)-SUM($I41:CH41),IF(CI$18&gt;CH$19,((CI$18-CH$19+1)*$B$2*$U$21),IF(CI$18&gt;=CH$19,$U$21*$B$2))),0)</f>
        <v>0</v>
      </c>
      <c r="CJ41" s="300">
        <f>IF('Hoja De Calculo'!CK13&gt;='Hoja De Calculo'!CJ13,IF(CJ$18=100,($U$21*CJ$18*$B$2)-SUM($I41:CI41),IF(CJ$18&gt;CI$19,((CJ$18-CI$19+1)*$B$2*$U$21),IF(CJ$18&gt;=CI$19,$U$21*$B$2))),0)</f>
        <v>0</v>
      </c>
      <c r="CK41" s="300">
        <f>IF('Hoja De Calculo'!CL13&gt;='Hoja De Calculo'!CK13,IF(CK$18=100,($U$21*CK$18*$B$2)-SUM($I41:CJ41),IF(CK$18&gt;CJ$19,((CK$18-CJ$19+1)*$B$2*$U$21),IF(CK$18&gt;=CJ$19,$U$21*$B$2))),0)</f>
        <v>0</v>
      </c>
      <c r="CL41" s="300">
        <f>IF('Hoja De Calculo'!CM13&gt;='Hoja De Calculo'!CL13,IF(CL$18=100,($U$21*CL$18*$B$2)-SUM($I41:CK41),IF(CL$18&gt;CK$19,((CL$18-CK$19+1)*$B$2*$U$21),IF(CL$18&gt;=CK$19,$U$21*$B$2))),0)</f>
        <v>0</v>
      </c>
      <c r="CM41" s="300">
        <f>IF('Hoja De Calculo'!CN13&gt;='Hoja De Calculo'!CM13,IF(CM$18=100,($U$21*CM$18*$B$2)-SUM($I41:CL41),IF(CM$18&gt;CL$19,((CM$18-CL$19+1)*$B$2*$U$21),IF(CM$18&gt;=CL$19,$U$21*$B$2))),0)</f>
        <v>0</v>
      </c>
      <c r="CN41" s="300">
        <f>IF('Hoja De Calculo'!CO13&gt;='Hoja De Calculo'!CN13,IF(CN$18=100,($U$21*CN$18*$B$2)-SUM($I41:CM41),IF(CN$18&gt;CM$19,((CN$18-CM$19+1)*$B$2*$U$21),IF(CN$18&gt;=CM$19,$U$21*$B$2))),0)</f>
        <v>0</v>
      </c>
      <c r="CO41" s="300">
        <f>IF('Hoja De Calculo'!CP13&gt;='Hoja De Calculo'!CO13,IF(CO$18=100,($U$21*CO$18*$B$2)-SUM($I41:CN41),IF(CO$18&gt;CN$19,((CO$18-CN$19+1)*$B$2*$U$21),IF(CO$18&gt;=CN$19,$U$21*$B$2))),0)</f>
        <v>0</v>
      </c>
      <c r="CP41" s="300">
        <f>IF('Hoja De Calculo'!CQ13&gt;='Hoja De Calculo'!CP13,IF(CP$18=100,($U$21*CP$18*$B$2)-SUM($I41:CO41),IF(CP$18&gt;CO$19,((CP$18-CO$19+1)*$B$2*$U$21),IF(CP$18&gt;=CO$19,$U$21*$B$2))),0)</f>
        <v>0</v>
      </c>
      <c r="CQ41" s="300">
        <f>IF('Hoja De Calculo'!CR13&gt;='Hoja De Calculo'!CQ13,IF(CQ$18=100,($U$21*CQ$18*$B$2)-SUM($I41:CP41),IF(CQ$18&gt;CP$19,((CQ$18-CP$19+1)*$B$2*$U$21),IF(CQ$18&gt;=CP$19,$U$21*$B$2))),0)</f>
        <v>0</v>
      </c>
      <c r="CR41" s="300">
        <f>IF('Hoja De Calculo'!CS13&gt;='Hoja De Calculo'!CR13,IF(CR$18=100,($U$21*CR$18*$B$2)-SUM($I41:CQ41),IF(CR$18&gt;CQ$19,((CR$18-CQ$19+1)*$B$2*$U$21),IF(CR$18&gt;=CQ$19,$U$21*$B$2))),0)</f>
        <v>0</v>
      </c>
      <c r="CS41" s="300">
        <f>IF('Hoja De Calculo'!CT13&gt;='Hoja De Calculo'!CS13,IF(CS$18=100,($U$21*CS$18*$B$2)-SUM($I41:CR41),IF(CS$18&gt;CR$19,((CS$18-CR$19+1)*$B$2*$U$21),IF(CS$18&gt;=CR$19,$U$21*$B$2))),0)</f>
        <v>0</v>
      </c>
      <c r="CT41" s="300">
        <f>IF('Hoja De Calculo'!CU13&gt;='Hoja De Calculo'!CT13,IF(CT$18=100,($U$21*CT$18*$B$2)-SUM($I41:CS41),IF(CT$18&gt;CS$19,((CT$18-CS$19+1)*$B$2*$U$21),IF(CT$18&gt;=CS$19,$U$21*$B$2))),0)</f>
        <v>0</v>
      </c>
      <c r="CU41" s="300">
        <f>IF('Hoja De Calculo'!CV13&gt;='Hoja De Calculo'!CU13,IF(CU$18=100,($U$21*CU$18*$B$2)-SUM($I41:CT41),IF(CU$18&gt;CT$19,((CU$18-CT$19+1)*$B$2*$U$21),IF(CU$18&gt;=CT$19,$U$21*$B$2))),0)</f>
        <v>0</v>
      </c>
      <c r="CV41" s="300">
        <f>IF('Hoja De Calculo'!CW13&gt;='Hoja De Calculo'!CV13,IF(CV$18=100,($U$21*CV$18*$B$2)-SUM($I41:CU41),IF(CV$18&gt;CU$19,((CV$18-CU$19+1)*$B$2*$U$21),IF(CV$18&gt;=CU$19,$U$21*$B$2))),0)</f>
        <v>0</v>
      </c>
      <c r="CW41" s="300">
        <f>IF('Hoja De Calculo'!CX13&gt;='Hoja De Calculo'!CW13,IF(CW$18=100,($U$21*CW$18*$B$2)-SUM($I41:CV41),IF(CW$18&gt;CV$19,((CW$18-CV$19+1)*$B$2*$U$21),IF(CW$18&gt;=CV$19,$U$21*$B$2))),0)</f>
        <v>0</v>
      </c>
    </row>
    <row r="42" spans="1:101" x14ac:dyDescent="0.35">
      <c r="A42" t="s">
        <v>175</v>
      </c>
      <c r="C42" s="265"/>
      <c r="D42" s="265"/>
      <c r="E42" s="265"/>
      <c r="F42" s="265"/>
      <c r="G42" s="265"/>
      <c r="H42" s="265"/>
      <c r="I42" s="265"/>
      <c r="J42" s="265"/>
      <c r="K42" s="265"/>
      <c r="L42" s="265"/>
      <c r="M42" s="265"/>
      <c r="N42" s="265"/>
      <c r="O42" s="265"/>
      <c r="P42" s="265"/>
      <c r="Q42" s="265"/>
      <c r="R42" s="265"/>
      <c r="S42" s="265"/>
      <c r="T42" s="273"/>
      <c r="U42" s="280"/>
      <c r="V42" s="287">
        <f>(V$21*$B$2*(V$19+(IF(V$19=100,0,1))))</f>
        <v>0</v>
      </c>
      <c r="W42" s="300">
        <f>IF('Hoja De Calculo'!X13&gt;='Hoja De Calculo'!W13,IF(W$18=100,($V$21*W$18*$B$2)-SUM($I42:V42),IF(W$18&gt;V$19,((W$18-V$19+1)*$B$2*$V$21),IF(W$18&gt;=V$19,$V$21*$B$2))),0)</f>
        <v>0</v>
      </c>
      <c r="X42" s="300">
        <f>IF('Hoja De Calculo'!Y13&gt;='Hoja De Calculo'!X13,IF(X$18=100,($V$21*X$18*$B$2)-SUM($I42:W42),IF(X$18&gt;W$19,((X$18-W$19+1)*$B$2*$V$21),IF(X$18&gt;=W$19,$V$21*$B$2))),0)</f>
        <v>0</v>
      </c>
      <c r="Y42" s="300">
        <f>IF('Hoja De Calculo'!Z13&gt;='Hoja De Calculo'!Y13,IF(Y$18=100,($V$21*Y$18*$B$2)-SUM($I42:X42),IF(Y$18&gt;X$19,((Y$18-X$19+1)*$B$2*$V$21),IF(Y$18&gt;=X$19,$V$21*$B$2))),0)</f>
        <v>0</v>
      </c>
      <c r="Z42" s="300">
        <f>IF('Hoja De Calculo'!AA13&gt;='Hoja De Calculo'!Z13,IF(Z$18=100,($V$21*Z$18*$B$2)-SUM($I42:Y42),IF(Z$18&gt;Y$19,((Z$18-Y$19+1)*$B$2*$V$21),IF(Z$18&gt;=Y$19,$V$21*$B$2))),0)</f>
        <v>0</v>
      </c>
      <c r="AA42" s="300">
        <f>IF('Hoja De Calculo'!AB13&gt;='Hoja De Calculo'!AA13,IF(AA$18=100,($V$21*AA$18*$B$2)-SUM($I42:Z42),IF(AA$18&gt;Z$19,((AA$18-Z$19+1)*$B$2*$V$21),IF(AA$18&gt;=Z$19,$V$21*$B$2))),0)</f>
        <v>0</v>
      </c>
      <c r="AB42" s="300">
        <f>IF('Hoja De Calculo'!AC13&gt;='Hoja De Calculo'!AB13,IF(AB$18=100,($V$21*AB$18*$B$2)-SUM($I42:AA42),IF(AB$18&gt;AA$19,((AB$18-AA$19+1)*$B$2*$V$21),IF(AB$18&gt;=AA$19,$V$21*$B$2))),0)</f>
        <v>0</v>
      </c>
      <c r="AC42" s="300">
        <f>IF('Hoja De Calculo'!AD13&gt;='Hoja De Calculo'!AC13,IF(AC$18=100,($V$21*AC$18*$B$2)-SUM($I42:AB42),IF(AC$18&gt;AB$19,((AC$18-AB$19+1)*$B$2*$V$21),IF(AC$18&gt;=AB$19,$V$21*$B$2))),0)</f>
        <v>0</v>
      </c>
      <c r="AD42" s="300">
        <f>IF('Hoja De Calculo'!AE13&gt;='Hoja De Calculo'!AD13,IF(AD$18=100,($V$21*AD$18*$B$2)-SUM($I42:AC42),IF(AD$18&gt;AC$19,((AD$18-AC$19+1)*$B$2*$V$21),IF(AD$18&gt;=AC$19,$V$21*$B$2))),0)</f>
        <v>0</v>
      </c>
      <c r="AE42" s="300">
        <f>IF('Hoja De Calculo'!AF13&gt;='Hoja De Calculo'!AE13,IF(AE$18=100,($V$21*AE$18*$B$2)-SUM($I42:AD42),IF(AE$18&gt;AD$19,((AE$18-AD$19+1)*$B$2*$V$21),IF(AE$18&gt;=AD$19,$V$21*$B$2))),0)</f>
        <v>0</v>
      </c>
      <c r="AF42" s="300">
        <f>IF('Hoja De Calculo'!AG13&gt;='Hoja De Calculo'!AF13,IF(AF$18=100,($V$21*AF$18*$B$2)-SUM($I42:AE42),IF(AF$18&gt;AE$19,((AF$18-AE$19+1)*$B$2*$V$21),IF(AF$18&gt;=AE$19,$V$21*$B$2))),0)</f>
        <v>0</v>
      </c>
      <c r="AG42" s="300">
        <f>IF('Hoja De Calculo'!AH13&gt;='Hoja De Calculo'!AG13,IF(AG$18=100,($V$21*AG$18*$B$2)-SUM($I42:AF42),IF(AG$18&gt;AF$19,((AG$18-AF$19+1)*$B$2*$V$21),IF(AG$18&gt;=AF$19,$V$21*$B$2))),0)</f>
        <v>0</v>
      </c>
      <c r="AH42" s="300">
        <f>IF('Hoja De Calculo'!AI13&gt;='Hoja De Calculo'!AH13,IF(AH$18=100,($V$21*AH$18*$B$2)-SUM($I42:AG42),IF(AH$18&gt;AG$19,((AH$18-AG$19+1)*$B$2*$V$21),IF(AH$18&gt;=AG$19,$V$21*$B$2))),0)</f>
        <v>0</v>
      </c>
      <c r="AI42" s="300">
        <f>IF('Hoja De Calculo'!AJ13&gt;='Hoja De Calculo'!AI13,IF(AI$18=100,($V$21*AI$18*$B$2)-SUM($I42:AH42),IF(AI$18&gt;AH$19,((AI$18-AH$19+1)*$B$2*$V$21),IF(AI$18&gt;=AH$19,$V$21*$B$2))),0)</f>
        <v>0</v>
      </c>
      <c r="AJ42" s="300">
        <f>IF('Hoja De Calculo'!AK13&gt;='Hoja De Calculo'!AJ13,IF(AJ$18=100,($V$21*AJ$18*$B$2)-SUM($I42:AI42),IF(AJ$18&gt;AI$19,((AJ$18-AI$19+1)*$B$2*$V$21),IF(AJ$18&gt;=AI$19,$V$21*$B$2))),0)</f>
        <v>0</v>
      </c>
      <c r="AK42" s="300">
        <f>IF('Hoja De Calculo'!AL13&gt;='Hoja De Calculo'!AK13,IF(AK$18=100,($V$21*AK$18*$B$2)-SUM($I42:AJ42),IF(AK$18&gt;AJ$19,((AK$18-AJ$19+1)*$B$2*$V$21),IF(AK$18&gt;=AJ$19,$V$21*$B$2))),0)</f>
        <v>0</v>
      </c>
      <c r="AL42" s="300">
        <f>IF('Hoja De Calculo'!AM13&gt;='Hoja De Calculo'!AL13,IF(AL$18=100,($V$21*AL$18*$B$2)-SUM($I42:AK42),IF(AL$18&gt;AK$19,((AL$18-AK$19+1)*$B$2*$V$21),IF(AL$18&gt;=AK$19,$V$21*$B$2))),0)</f>
        <v>0</v>
      </c>
      <c r="AM42" s="300">
        <f>IF('Hoja De Calculo'!AN13&gt;='Hoja De Calculo'!AM13,IF(AM$18=100,($V$21*AM$18*$B$2)-SUM($I42:AL42),IF(AM$18&gt;AL$19,((AM$18-AL$19+1)*$B$2*$V$21),IF(AM$18&gt;=AL$19,$V$21*$B$2))),0)</f>
        <v>0</v>
      </c>
      <c r="AN42" s="300">
        <f>IF('Hoja De Calculo'!AO13&gt;='Hoja De Calculo'!AN13,IF(AN$18=100,($V$21*AN$18*$B$2)-SUM($I42:AM42),IF(AN$18&gt;AM$19,((AN$18-AM$19+1)*$B$2*$V$21),IF(AN$18&gt;=AM$19,$V$21*$B$2))),0)</f>
        <v>0</v>
      </c>
      <c r="AO42" s="300">
        <f>IF('Hoja De Calculo'!AP13&gt;='Hoja De Calculo'!AO13,IF(AO$18=100,($V$21*AO$18*$B$2)-SUM($I42:AN42),IF(AO$18&gt;AN$19,((AO$18-AN$19+1)*$B$2*$V$21),IF(AO$18&gt;=AN$19,$V$21*$B$2))),0)</f>
        <v>0</v>
      </c>
      <c r="AP42" s="300">
        <f>IF('Hoja De Calculo'!AQ13&gt;='Hoja De Calculo'!AP13,IF(AP$18=100,($V$21*AP$18*$B$2)-SUM($I42:AO42),IF(AP$18&gt;AO$19,((AP$18-AO$19+1)*$B$2*$V$21),IF(AP$18&gt;=AO$19,$V$21*$B$2))),0)</f>
        <v>0</v>
      </c>
      <c r="AQ42" s="300">
        <f>IF('Hoja De Calculo'!AR13&gt;='Hoja De Calculo'!AQ13,IF(AQ$18=100,($V$21*AQ$18*$B$2)-SUM($I42:AP42),IF(AQ$18&gt;AP$19,((AQ$18-AP$19+1)*$B$2*$V$21),IF(AQ$18&gt;=AP$19,$V$21*$B$2))),0)</f>
        <v>0</v>
      </c>
      <c r="AR42" s="300">
        <f>IF('Hoja De Calculo'!AS13&gt;='Hoja De Calculo'!AR13,IF(AR$18=100,($V$21*AR$18*$B$2)-SUM($I42:AQ42),IF(AR$18&gt;AQ$19,((AR$18-AQ$19+1)*$B$2*$V$21),IF(AR$18&gt;=AQ$19,$V$21*$B$2))),0)</f>
        <v>0</v>
      </c>
      <c r="AS42" s="300">
        <f>IF('Hoja De Calculo'!AT13&gt;='Hoja De Calculo'!AS13,IF(AS$18=100,($V$21*AS$18*$B$2)-SUM($I42:AR42),IF(AS$18&gt;AR$19,((AS$18-AR$19+1)*$B$2*$V$21),IF(AS$18&gt;=AR$19,$V$21*$B$2))),0)</f>
        <v>0</v>
      </c>
      <c r="AT42" s="300">
        <f>IF('Hoja De Calculo'!AU13&gt;='Hoja De Calculo'!AT13,IF(AT$18=100,($V$21*AT$18*$B$2)-SUM($I42:AS42),IF(AT$18&gt;AS$19,((AT$18-AS$19+1)*$B$2*$V$21),IF(AT$18&gt;=AS$19,$V$21*$B$2))),0)</f>
        <v>0</v>
      </c>
      <c r="AU42" s="300">
        <f>IF('Hoja De Calculo'!AV13&gt;='Hoja De Calculo'!AU13,IF(AU$18=100,($V$21*AU$18*$B$2)-SUM($I42:AT42),IF(AU$18&gt;AT$19,((AU$18-AT$19+1)*$B$2*$V$21),IF(AU$18&gt;=AT$19,$V$21*$B$2))),0)</f>
        <v>0</v>
      </c>
      <c r="AV42" s="300">
        <f>IF('Hoja De Calculo'!AW13&gt;='Hoja De Calculo'!AV13,IF(AV$18=100,($V$21*AV$18*$B$2)-SUM($I42:AU42),IF(AV$18&gt;AU$19,((AV$18-AU$19+1)*$B$2*$V$21),IF(AV$18&gt;=AU$19,$V$21*$B$2))),0)</f>
        <v>0</v>
      </c>
      <c r="AW42" s="300">
        <f>IF('Hoja De Calculo'!AX13&gt;='Hoja De Calculo'!AW13,IF(AW$18=100,($V$21*AW$18*$B$2)-SUM($I42:AV42),IF(AW$18&gt;AV$19,((AW$18-AV$19+1)*$B$2*$V$21),IF(AW$18&gt;=AV$19,$V$21*$B$2))),0)</f>
        <v>0</v>
      </c>
      <c r="AX42" s="300">
        <f>IF('Hoja De Calculo'!AY13&gt;='Hoja De Calculo'!AX13,IF(AX$18=100,($V$21*AX$18*$B$2)-SUM($I42:AW42),IF(AX$18&gt;AW$19,((AX$18-AW$19+1)*$B$2*$V$21),IF(AX$18&gt;=AW$19,$V$21*$B$2))),0)</f>
        <v>0</v>
      </c>
      <c r="AY42" s="300">
        <f>IF('Hoja De Calculo'!AZ13&gt;='Hoja De Calculo'!AY13,IF(AY$18=100,($V$21*AY$18*$B$2)-SUM($I42:AX42),IF(AY$18&gt;AX$19,((AY$18-AX$19+1)*$B$2*$V$21),IF(AY$18&gt;=AX$19,$V$21*$B$2))),0)</f>
        <v>0</v>
      </c>
      <c r="AZ42" s="300">
        <f>IF('Hoja De Calculo'!BA13&gt;='Hoja De Calculo'!AZ13,IF(AZ$18=100,($V$21*AZ$18*$B$2)-SUM($I42:AY42),IF(AZ$18&gt;AY$19,((AZ$18-AY$19+1)*$B$2*$V$21),IF(AZ$18&gt;=AY$19,$V$21*$B$2))),0)</f>
        <v>0</v>
      </c>
      <c r="BA42" s="300">
        <f>IF('Hoja De Calculo'!BB13&gt;='Hoja De Calculo'!BA13,IF(BA$18=100,($V$21*BA$18*$B$2)-SUM($I42:AZ42),IF(BA$18&gt;AZ$19,((BA$18-AZ$19+1)*$B$2*$V$21),IF(BA$18&gt;=AZ$19,$V$21*$B$2))),0)</f>
        <v>0</v>
      </c>
      <c r="BB42" s="300">
        <f>IF('Hoja De Calculo'!BC13&gt;='Hoja De Calculo'!BB13,IF(BB$18=100,($V$21*BB$18*$B$2)-SUM($I42:BA42),IF(BB$18&gt;BA$19,((BB$18-BA$19+1)*$B$2*$V$21),IF(BB$18&gt;=BA$19,$V$21*$B$2))),0)</f>
        <v>0</v>
      </c>
      <c r="BC42" s="300">
        <f>IF('Hoja De Calculo'!BD13&gt;='Hoja De Calculo'!BC13,IF(BC$18=100,($V$21*BC$18*$B$2)-SUM($I42:BB42),IF(BC$18&gt;BB$19,((BC$18-BB$19+1)*$B$2*$V$21),IF(BC$18&gt;=BB$19,$V$21*$B$2))),0)</f>
        <v>0</v>
      </c>
      <c r="BD42" s="300">
        <f>IF('Hoja De Calculo'!BE13&gt;='Hoja De Calculo'!BD13,IF(BD$18=100,($V$21*BD$18*$B$2)-SUM($I42:BC42),IF(BD$18&gt;BC$19,((BD$18-BC$19+1)*$B$2*$V$21),IF(BD$18&gt;=BC$19,$V$21*$B$2))),0)</f>
        <v>0</v>
      </c>
      <c r="BE42" s="300">
        <f>IF('Hoja De Calculo'!BF13&gt;='Hoja De Calculo'!BE13,IF(BE$18=100,($V$21*BE$18*$B$2)-SUM($I42:BD42),IF(BE$18&gt;BD$19,((BE$18-BD$19+1)*$B$2*$V$21),IF(BE$18&gt;=BD$19,$V$21*$B$2))),0)</f>
        <v>0</v>
      </c>
      <c r="BF42" s="300">
        <f>IF('Hoja De Calculo'!BG13&gt;='Hoja De Calculo'!BF13,IF(BF$18=100,($V$21*BF$18*$B$2)-SUM($I42:BE42),IF(BF$18&gt;BE$19,((BF$18-BE$19+1)*$B$2*$V$21),IF(BF$18&gt;=BE$19,$V$21*$B$2))),0)</f>
        <v>0</v>
      </c>
      <c r="BG42" s="300">
        <f>IF('Hoja De Calculo'!BH13&gt;='Hoja De Calculo'!BG13,IF(BG$18=100,($V$21*BG$18*$B$2)-SUM($I42:BF42),IF(BG$18&gt;BF$19,((BG$18-BF$19+1)*$B$2*$V$21),IF(BG$18&gt;=BF$19,$V$21*$B$2))),0)</f>
        <v>0</v>
      </c>
      <c r="BH42" s="300">
        <f>IF('Hoja De Calculo'!BI13&gt;='Hoja De Calculo'!BH13,IF(BH$18=100,($V$21*BH$18*$B$2)-SUM($I42:BG42),IF(BH$18&gt;BG$19,((BH$18-BG$19+1)*$B$2*$V$21),IF(BH$18&gt;=BG$19,$V$21*$B$2))),0)</f>
        <v>0</v>
      </c>
      <c r="BI42" s="300">
        <f>IF('Hoja De Calculo'!BJ13&gt;='Hoja De Calculo'!BI13,IF(BI$18=100,($V$21*BI$18*$B$2)-SUM($I42:BH42),IF(BI$18&gt;BH$19,((BI$18-BH$19+1)*$B$2*$V$21),IF(BI$18&gt;=BH$19,$V$21*$B$2))),0)</f>
        <v>0</v>
      </c>
      <c r="BJ42" s="300">
        <f>IF('Hoja De Calculo'!BK13&gt;='Hoja De Calculo'!BJ13,IF(BJ$18=100,($V$21*BJ$18*$B$2)-SUM($I42:BI42),IF(BJ$18&gt;BI$19,((BJ$18-BI$19+1)*$B$2*$V$21),IF(BJ$18&gt;=BI$19,$V$21*$B$2))),0)</f>
        <v>0</v>
      </c>
      <c r="BK42" s="300">
        <f>IF('Hoja De Calculo'!BL13&gt;='Hoja De Calculo'!BK13,IF(BK$18=100,($V$21*BK$18*$B$2)-SUM($I42:BJ42),IF(BK$18&gt;BJ$19,((BK$18-BJ$19+1)*$B$2*$V$21),IF(BK$18&gt;=BJ$19,$V$21*$B$2))),0)</f>
        <v>0</v>
      </c>
      <c r="BL42" s="300">
        <f>IF('Hoja De Calculo'!BM13&gt;='Hoja De Calculo'!BL13,IF(BL$18=100,($V$21*BL$18*$B$2)-SUM($I42:BK42),IF(BL$18&gt;BK$19,((BL$18-BK$19+1)*$B$2*$V$21),IF(BL$18&gt;=BK$19,$V$21*$B$2))),0)</f>
        <v>0</v>
      </c>
      <c r="BM42" s="300">
        <f>IF('Hoja De Calculo'!BN13&gt;='Hoja De Calculo'!BM13,IF(BM$18=100,($V$21*BM$18*$B$2)-SUM($I42:BL42),IF(BM$18&gt;BL$19,((BM$18-BL$19+1)*$B$2*$V$21),IF(BM$18&gt;=BL$19,$V$21*$B$2))),0)</f>
        <v>0</v>
      </c>
      <c r="BN42" s="300">
        <f>IF('Hoja De Calculo'!BO13&gt;='Hoja De Calculo'!BN13,IF(BN$18=100,($V$21*BN$18*$B$2)-SUM($I42:BM42),IF(BN$18&gt;BM$19,((BN$18-BM$19+1)*$B$2*$V$21),IF(BN$18&gt;=BM$19,$V$21*$B$2))),0)</f>
        <v>0</v>
      </c>
      <c r="BO42" s="300">
        <f>IF('Hoja De Calculo'!BP13&gt;='Hoja De Calculo'!BO13,IF(BO$18=100,($V$21*BO$18*$B$2)-SUM($I42:BN42),IF(BO$18&gt;BN$19,((BO$18-BN$19+1)*$B$2*$V$21),IF(BO$18&gt;=BN$19,$V$21*$B$2))),0)</f>
        <v>0</v>
      </c>
      <c r="BP42" s="300">
        <f>IF('Hoja De Calculo'!BQ13&gt;='Hoja De Calculo'!BP13,IF(BP$18=100,($V$21*BP$18*$B$2)-SUM($I42:BO42),IF(BP$18&gt;BO$19,((BP$18-BO$19+1)*$B$2*$V$21),IF(BP$18&gt;=BO$19,$V$21*$B$2))),0)</f>
        <v>0</v>
      </c>
      <c r="BQ42" s="300">
        <f>IF('Hoja De Calculo'!BR13&gt;='Hoja De Calculo'!BQ13,IF(BQ$18=100,($V$21*BQ$18*$B$2)-SUM($I42:BP42),IF(BQ$18&gt;BP$19,((BQ$18-BP$19+1)*$B$2*$V$21),IF(BQ$18&gt;=BP$19,$V$21*$B$2))),0)</f>
        <v>0</v>
      </c>
      <c r="BR42" s="300">
        <f>IF('Hoja De Calculo'!BS13&gt;='Hoja De Calculo'!BR13,IF(BR$18=100,($V$21*BR$18*$B$2)-SUM($I42:BQ42),IF(BR$18&gt;BQ$19,((BR$18-BQ$19+1)*$B$2*$V$21),IF(BR$18&gt;=BQ$19,$V$21*$B$2))),0)</f>
        <v>0</v>
      </c>
      <c r="BS42" s="300">
        <f>IF('Hoja De Calculo'!BT13&gt;='Hoja De Calculo'!BS13,IF(BS$18=100,($V$21*BS$18*$B$2)-SUM($I42:BR42),IF(BS$18&gt;BR$19,((BS$18-BR$19+1)*$B$2*$V$21),IF(BS$18&gt;=BR$19,$V$21*$B$2))),0)</f>
        <v>0</v>
      </c>
      <c r="BT42" s="300">
        <f>IF('Hoja De Calculo'!BU13&gt;='Hoja De Calculo'!BT13,IF(BT$18=100,($V$21*BT$18*$B$2)-SUM($I42:BS42),IF(BT$18&gt;BS$19,((BT$18-BS$19+1)*$B$2*$V$21),IF(BT$18&gt;=BS$19,$V$21*$B$2))),0)</f>
        <v>0</v>
      </c>
      <c r="BU42" s="300">
        <f>IF('Hoja De Calculo'!BV13&gt;='Hoja De Calculo'!BU13,IF(BU$18=100,($V$21*BU$18*$B$2)-SUM($I42:BT42),IF(BU$18&gt;BT$19,((BU$18-BT$19+1)*$B$2*$V$21),IF(BU$18&gt;=BT$19,$V$21*$B$2))),0)</f>
        <v>0</v>
      </c>
      <c r="BV42" s="300">
        <f>IF('Hoja De Calculo'!BW13&gt;='Hoja De Calculo'!BV13,IF(BV$18=100,($V$21*BV$18*$B$2)-SUM($I42:BU42),IF(BV$18&gt;BU$19,((BV$18-BU$19+1)*$B$2*$V$21),IF(BV$18&gt;=BU$19,$V$21*$B$2))),0)</f>
        <v>0</v>
      </c>
      <c r="BW42" s="300">
        <f>IF('Hoja De Calculo'!BX13&gt;='Hoja De Calculo'!BW13,IF(BW$18=100,($V$21*BW$18*$B$2)-SUM($I42:BV42),IF(BW$18&gt;BV$19,((BW$18-BV$19+1)*$B$2*$V$21),IF(BW$18&gt;=BV$19,$V$21*$B$2))),0)</f>
        <v>0</v>
      </c>
      <c r="BX42" s="300">
        <f>IF('Hoja De Calculo'!BY13&gt;='Hoja De Calculo'!BX13,IF(BX$18=100,($V$21*BX$18*$B$2)-SUM($I42:BW42),IF(BX$18&gt;BW$19,((BX$18-BW$19+1)*$B$2*$V$21),IF(BX$18&gt;=BW$19,$V$21*$B$2))),0)</f>
        <v>0</v>
      </c>
      <c r="BY42" s="300">
        <f>IF('Hoja De Calculo'!BZ13&gt;='Hoja De Calculo'!BY13,IF(BY$18=100,($V$21*BY$18*$B$2)-SUM($I42:BX42),IF(BY$18&gt;BX$19,((BY$18-BX$19+1)*$B$2*$V$21),IF(BY$18&gt;=BX$19,$V$21*$B$2))),0)</f>
        <v>0</v>
      </c>
      <c r="BZ42" s="300">
        <f>IF('Hoja De Calculo'!CA13&gt;='Hoja De Calculo'!BZ13,IF(BZ$18=100,($V$21*BZ$18*$B$2)-SUM($I42:BY42),IF(BZ$18&gt;BY$19,((BZ$18-BY$19+1)*$B$2*$V$21),IF(BZ$18&gt;=BY$19,$V$21*$B$2))),0)</f>
        <v>0</v>
      </c>
      <c r="CA42" s="300">
        <f>IF('Hoja De Calculo'!CB13&gt;='Hoja De Calculo'!CA13,IF(CA$18=100,($V$21*CA$18*$B$2)-SUM($I42:BZ42),IF(CA$18&gt;BZ$19,((CA$18-BZ$19+1)*$B$2*$V$21),IF(CA$18&gt;=BZ$19,$V$21*$B$2))),0)</f>
        <v>0</v>
      </c>
      <c r="CB42" s="300">
        <f>IF('Hoja De Calculo'!CC13&gt;='Hoja De Calculo'!CB13,IF(CB$18=100,($V$21*CB$18*$B$2)-SUM($I42:CA42),IF(CB$18&gt;CA$19,((CB$18-CA$19+1)*$B$2*$V$21),IF(CB$18&gt;=CA$19,$V$21*$B$2))),0)</f>
        <v>0</v>
      </c>
      <c r="CC42" s="300">
        <f>IF('Hoja De Calculo'!CD13&gt;='Hoja De Calculo'!CC13,IF(CC$18=100,($V$21*CC$18*$B$2)-SUM($I42:CB42),IF(CC$18&gt;CB$19,((CC$18-CB$19+1)*$B$2*$V$21),IF(CC$18&gt;=CB$19,$V$21*$B$2))),0)</f>
        <v>0</v>
      </c>
      <c r="CD42" s="300">
        <f>IF('Hoja De Calculo'!CE13&gt;='Hoja De Calculo'!CD13,IF(CD$18=100,($V$21*CD$18*$B$2)-SUM($I42:CC42),IF(CD$18&gt;CC$19,((CD$18-CC$19+1)*$B$2*$V$21),IF(CD$18&gt;=CC$19,$V$21*$B$2))),0)</f>
        <v>0</v>
      </c>
      <c r="CE42" s="300">
        <f>IF('Hoja De Calculo'!CF13&gt;='Hoja De Calculo'!CE13,IF(CE$18=100,($V$21*CE$18*$B$2)-SUM($I42:CD42),IF(CE$18&gt;CD$19,((CE$18-CD$19+1)*$B$2*$V$21),IF(CE$18&gt;=CD$19,$V$21*$B$2))),0)</f>
        <v>0</v>
      </c>
      <c r="CF42" s="300">
        <f>IF('Hoja De Calculo'!CG13&gt;='Hoja De Calculo'!CF13,IF(CF$18=100,($V$21*CF$18*$B$2)-SUM($I42:CE42),IF(CF$18&gt;CE$19,((CF$18-CE$19+1)*$B$2*$V$21),IF(CF$18&gt;=CE$19,$V$21*$B$2))),0)</f>
        <v>0</v>
      </c>
      <c r="CG42" s="300">
        <f>IF('Hoja De Calculo'!CH13&gt;='Hoja De Calculo'!CG13,IF(CG$18=100,($V$21*CG$18*$B$2)-SUM($I42:CF42),IF(CG$18&gt;CF$19,((CG$18-CF$19+1)*$B$2*$V$21),IF(CG$18&gt;=CF$19,$V$21*$B$2))),0)</f>
        <v>0</v>
      </c>
      <c r="CH42" s="300">
        <f>IF('Hoja De Calculo'!CI13&gt;='Hoja De Calculo'!CH13,IF(CH$18=100,($V$21*CH$18*$B$2)-SUM($I42:CG42),IF(CH$18&gt;CG$19,((CH$18-CG$19+1)*$B$2*$V$21),IF(CH$18&gt;=CG$19,$V$21*$B$2))),0)</f>
        <v>0</v>
      </c>
      <c r="CI42" s="300">
        <f>IF('Hoja De Calculo'!CJ13&gt;='Hoja De Calculo'!CI13,IF(CI$18=100,($V$21*CI$18*$B$2)-SUM($I42:CH42),IF(CI$18&gt;CH$19,((CI$18-CH$19+1)*$B$2*$V$21),IF(CI$18&gt;=CH$19,$V$21*$B$2))),0)</f>
        <v>0</v>
      </c>
      <c r="CJ42" s="300">
        <f>IF('Hoja De Calculo'!CK13&gt;='Hoja De Calculo'!CJ13,IF(CJ$18=100,($V$21*CJ$18*$B$2)-SUM($I42:CI42),IF(CJ$18&gt;CI$19,((CJ$18-CI$19+1)*$B$2*$V$21),IF(CJ$18&gt;=CI$19,$V$21*$B$2))),0)</f>
        <v>0</v>
      </c>
      <c r="CK42" s="300">
        <f>IF('Hoja De Calculo'!CL13&gt;='Hoja De Calculo'!CK13,IF(CK$18=100,($V$21*CK$18*$B$2)-SUM($I42:CJ42),IF(CK$18&gt;CJ$19,((CK$18-CJ$19+1)*$B$2*$V$21),IF(CK$18&gt;=CJ$19,$V$21*$B$2))),0)</f>
        <v>0</v>
      </c>
      <c r="CL42" s="300">
        <f>IF('Hoja De Calculo'!CM13&gt;='Hoja De Calculo'!CL13,IF(CL$18=100,($V$21*CL$18*$B$2)-SUM($I42:CK42),IF(CL$18&gt;CK$19,((CL$18-CK$19+1)*$B$2*$V$21),IF(CL$18&gt;=CK$19,$V$21*$B$2))),0)</f>
        <v>0</v>
      </c>
      <c r="CM42" s="300">
        <f>IF('Hoja De Calculo'!CN13&gt;='Hoja De Calculo'!CM13,IF(CM$18=100,($V$21*CM$18*$B$2)-SUM($I42:CL42),IF(CM$18&gt;CL$19,((CM$18-CL$19+1)*$B$2*$V$21),IF(CM$18&gt;=CL$19,$V$21*$B$2))),0)</f>
        <v>0</v>
      </c>
      <c r="CN42" s="300">
        <f>IF('Hoja De Calculo'!CO13&gt;='Hoja De Calculo'!CN13,IF(CN$18=100,($V$21*CN$18*$B$2)-SUM($I42:CM42),IF(CN$18&gt;CM$19,((CN$18-CM$19+1)*$B$2*$V$21),IF(CN$18&gt;=CM$19,$V$21*$B$2))),0)</f>
        <v>0</v>
      </c>
      <c r="CO42" s="300">
        <f>IF('Hoja De Calculo'!CP13&gt;='Hoja De Calculo'!CO13,IF(CO$18=100,($V$21*CO$18*$B$2)-SUM($I42:CN42),IF(CO$18&gt;CN$19,((CO$18-CN$19+1)*$B$2*$V$21),IF(CO$18&gt;=CN$19,$V$21*$B$2))),0)</f>
        <v>0</v>
      </c>
      <c r="CP42" s="300">
        <f>IF('Hoja De Calculo'!CQ13&gt;='Hoja De Calculo'!CP13,IF(CP$18=100,($V$21*CP$18*$B$2)-SUM($I42:CO42),IF(CP$18&gt;CO$19,((CP$18-CO$19+1)*$B$2*$V$21),IF(CP$18&gt;=CO$19,$V$21*$B$2))),0)</f>
        <v>0</v>
      </c>
      <c r="CQ42" s="300">
        <f>IF('Hoja De Calculo'!CR13&gt;='Hoja De Calculo'!CQ13,IF(CQ$18=100,($V$21*CQ$18*$B$2)-SUM($I42:CP42),IF(CQ$18&gt;CP$19,((CQ$18-CP$19+1)*$B$2*$V$21),IF(CQ$18&gt;=CP$19,$V$21*$B$2))),0)</f>
        <v>0</v>
      </c>
      <c r="CR42" s="300">
        <f>IF('Hoja De Calculo'!CS13&gt;='Hoja De Calculo'!CR13,IF(CR$18=100,($V$21*CR$18*$B$2)-SUM($I42:CQ42),IF(CR$18&gt;CQ$19,((CR$18-CQ$19+1)*$B$2*$V$21),IF(CR$18&gt;=CQ$19,$V$21*$B$2))),0)</f>
        <v>0</v>
      </c>
      <c r="CS42" s="300">
        <f>IF('Hoja De Calculo'!CT13&gt;='Hoja De Calculo'!CS13,IF(CS$18=100,($V$21*CS$18*$B$2)-SUM($I42:CR42),IF(CS$18&gt;CR$19,((CS$18-CR$19+1)*$B$2*$V$21),IF(CS$18&gt;=CR$19,$V$21*$B$2))),0)</f>
        <v>0</v>
      </c>
      <c r="CT42" s="300">
        <f>IF('Hoja De Calculo'!CU13&gt;='Hoja De Calculo'!CT13,IF(CT$18=100,($V$21*CT$18*$B$2)-SUM($I42:CS42),IF(CT$18&gt;CS$19,((CT$18-CS$19+1)*$B$2*$V$21),IF(CT$18&gt;=CS$19,$V$21*$B$2))),0)</f>
        <v>0</v>
      </c>
      <c r="CU42" s="300">
        <f>IF('Hoja De Calculo'!CV13&gt;='Hoja De Calculo'!CU13,IF(CU$18=100,($V$21*CU$18*$B$2)-SUM($I42:CT42),IF(CU$18&gt;CT$19,((CU$18-CT$19+1)*$B$2*$V$21),IF(CU$18&gt;=CT$19,$V$21*$B$2))),0)</f>
        <v>0</v>
      </c>
      <c r="CV42" s="300">
        <f>IF('Hoja De Calculo'!CW13&gt;='Hoja De Calculo'!CV13,IF(CV$18=100,($V$21*CV$18*$B$2)-SUM($I42:CU42),IF(CV$18&gt;CU$19,((CV$18-CU$19+1)*$B$2*$V$21),IF(CV$18&gt;=CU$19,$V$21*$B$2))),0)</f>
        <v>0</v>
      </c>
      <c r="CW42" s="300">
        <f>IF('Hoja De Calculo'!CX13&gt;='Hoja De Calculo'!CW13,IF(CW$18=100,($V$21*CW$18*$B$2)-SUM($I42:CV42),IF(CW$18&gt;CV$19,((CW$18-CV$19+1)*$B$2*$V$21),IF(CW$18&gt;=CV$19,$V$21*$B$2))),0)</f>
        <v>0</v>
      </c>
    </row>
    <row r="43" spans="1:101" x14ac:dyDescent="0.35">
      <c r="A43" t="s">
        <v>176</v>
      </c>
      <c r="C43" s="265"/>
      <c r="D43" s="265"/>
      <c r="E43" s="265"/>
      <c r="F43" s="265"/>
      <c r="G43" s="265"/>
      <c r="H43" s="265"/>
      <c r="I43" s="265"/>
      <c r="J43" s="265"/>
      <c r="K43" s="265"/>
      <c r="L43" s="265"/>
      <c r="M43" s="265"/>
      <c r="N43" s="265"/>
      <c r="O43" s="265"/>
      <c r="P43" s="265"/>
      <c r="Q43" s="265"/>
      <c r="R43" s="265"/>
      <c r="S43" s="265"/>
      <c r="T43" s="273"/>
      <c r="U43" s="280"/>
      <c r="V43" s="280"/>
      <c r="W43" s="287">
        <f>(W$21*$B$2*(W$19+(IF(W$19=100,0,1))))</f>
        <v>0</v>
      </c>
      <c r="X43" s="300">
        <f>IF('Hoja De Calculo'!Y13&gt;='Hoja De Calculo'!X13,IF(X$18=100,($W$21*X$18*$B$2)-SUM($I43:W43),IF(X$18&gt;W$19,((X$18-W$19+1)*$B$2*$W$21),IF(X$18&gt;=W$19,$W$21*$B$2))),0)</f>
        <v>0</v>
      </c>
      <c r="Y43" s="300">
        <f>IF('Hoja De Calculo'!Z13&gt;='Hoja De Calculo'!Y13,IF(Y$18=100,($W$21*Y$18*$B$2)-SUM($I43:X43),IF(Y$18&gt;X$19,((Y$18-X$19+1)*$B$2*$W$21),IF(Y$18&gt;=X$19,$W$21*$B$2))),0)</f>
        <v>0</v>
      </c>
      <c r="Z43" s="300">
        <f>IF('Hoja De Calculo'!AA13&gt;='Hoja De Calculo'!Z13,IF(Z$18=100,($W$21*Z$18*$B$2)-SUM($I43:Y43),IF(Z$18&gt;Y$19,((Z$18-Y$19+1)*$B$2*$W$21),IF(Z$18&gt;=Y$19,$W$21*$B$2))),0)</f>
        <v>0</v>
      </c>
      <c r="AA43" s="300">
        <f>IF('Hoja De Calculo'!AB13&gt;='Hoja De Calculo'!AA13,IF(AA$18=100,($W$21*AA$18*$B$2)-SUM($I43:Z43),IF(AA$18&gt;Z$19,((AA$18-Z$19+1)*$B$2*$W$21),IF(AA$18&gt;=Z$19,$W$21*$B$2))),0)</f>
        <v>0</v>
      </c>
      <c r="AB43" s="300">
        <f>IF('Hoja De Calculo'!AC13&gt;='Hoja De Calculo'!AB13,IF(AB$18=100,($W$21*AB$18*$B$2)-SUM($I43:AA43),IF(AB$18&gt;AA$19,((AB$18-AA$19+1)*$B$2*$W$21),IF(AB$18&gt;=AA$19,$W$21*$B$2))),0)</f>
        <v>0</v>
      </c>
      <c r="AC43" s="300">
        <f>IF('Hoja De Calculo'!AD13&gt;='Hoja De Calculo'!AC13,IF(AC$18=100,($W$21*AC$18*$B$2)-SUM($I43:AB43),IF(AC$18&gt;AB$19,((AC$18-AB$19+1)*$B$2*$W$21),IF(AC$18&gt;=AB$19,$W$21*$B$2))),0)</f>
        <v>0</v>
      </c>
      <c r="AD43" s="300">
        <f>IF('Hoja De Calculo'!AE13&gt;='Hoja De Calculo'!AD13,IF(AD$18=100,($W$21*AD$18*$B$2)-SUM($I43:AC43),IF(AD$18&gt;AC$19,((AD$18-AC$19+1)*$B$2*$W$21),IF(AD$18&gt;=AC$19,$W$21*$B$2))),0)</f>
        <v>0</v>
      </c>
      <c r="AE43" s="300">
        <f>IF('Hoja De Calculo'!AF13&gt;='Hoja De Calculo'!AE13,IF(AE$18=100,($W$21*AE$18*$B$2)-SUM($I43:AD43),IF(AE$18&gt;AD$19,((AE$18-AD$19+1)*$B$2*$W$21),IF(AE$18&gt;=AD$19,$W$21*$B$2))),0)</f>
        <v>0</v>
      </c>
      <c r="AF43" s="300">
        <f>IF('Hoja De Calculo'!AG13&gt;='Hoja De Calculo'!AF13,IF(AF$18=100,($W$21*AF$18*$B$2)-SUM($I43:AE43),IF(AF$18&gt;AE$19,((AF$18-AE$19+1)*$B$2*$W$21),IF(AF$18&gt;=AE$19,$W$21*$B$2))),0)</f>
        <v>0</v>
      </c>
      <c r="AG43" s="300">
        <f>IF('Hoja De Calculo'!AH13&gt;='Hoja De Calculo'!AG13,IF(AG$18=100,($W$21*AG$18*$B$2)-SUM($I43:AF43),IF(AG$18&gt;AF$19,((AG$18-AF$19+1)*$B$2*$W$21),IF(AG$18&gt;=AF$19,$W$21*$B$2))),0)</f>
        <v>0</v>
      </c>
      <c r="AH43" s="300">
        <f>IF('Hoja De Calculo'!AI13&gt;='Hoja De Calculo'!AH13,IF(AH$18=100,($W$21*AH$18*$B$2)-SUM($I43:AG43),IF(AH$18&gt;AG$19,((AH$18-AG$19+1)*$B$2*$W$21),IF(AH$18&gt;=AG$19,$W$21*$B$2))),0)</f>
        <v>0</v>
      </c>
      <c r="AI43" s="300">
        <f>IF('Hoja De Calculo'!AJ13&gt;='Hoja De Calculo'!AI13,IF(AI$18=100,($W$21*AI$18*$B$2)-SUM($I43:AH43),IF(AI$18&gt;AH$19,((AI$18-AH$19+1)*$B$2*$W$21),IF(AI$18&gt;=AH$19,$W$21*$B$2))),0)</f>
        <v>0</v>
      </c>
      <c r="AJ43" s="300">
        <f>IF('Hoja De Calculo'!AK13&gt;='Hoja De Calculo'!AJ13,IF(AJ$18=100,($W$21*AJ$18*$B$2)-SUM($I43:AI43),IF(AJ$18&gt;AI$19,((AJ$18-AI$19+1)*$B$2*$W$21),IF(AJ$18&gt;=AI$19,$W$21*$B$2))),0)</f>
        <v>0</v>
      </c>
      <c r="AK43" s="300">
        <f>IF('Hoja De Calculo'!AL13&gt;='Hoja De Calculo'!AK13,IF(AK$18=100,($W$21*AK$18*$B$2)-SUM($I43:AJ43),IF(AK$18&gt;AJ$19,((AK$18-AJ$19+1)*$B$2*$W$21),IF(AK$18&gt;=AJ$19,$W$21*$B$2))),0)</f>
        <v>0</v>
      </c>
      <c r="AL43" s="300">
        <f>IF('Hoja De Calculo'!AM13&gt;='Hoja De Calculo'!AL13,IF(AL$18=100,($W$21*AL$18*$B$2)-SUM($I43:AK43),IF(AL$18&gt;AK$19,((AL$18-AK$19+1)*$B$2*$W$21),IF(AL$18&gt;=AK$19,$W$21*$B$2))),0)</f>
        <v>0</v>
      </c>
      <c r="AM43" s="300">
        <f>IF('Hoja De Calculo'!AN13&gt;='Hoja De Calculo'!AM13,IF(AM$18=100,($W$21*AM$18*$B$2)-SUM($I43:AL43),IF(AM$18&gt;AL$19,((AM$18-AL$19+1)*$B$2*$W$21),IF(AM$18&gt;=AL$19,$W$21*$B$2))),0)</f>
        <v>0</v>
      </c>
      <c r="AN43" s="300">
        <f>IF('Hoja De Calculo'!AO13&gt;='Hoja De Calculo'!AN13,IF(AN$18=100,($W$21*AN$18*$B$2)-SUM($I43:AM43),IF(AN$18&gt;AM$19,((AN$18-AM$19+1)*$B$2*$W$21),IF(AN$18&gt;=AM$19,$W$21*$B$2))),0)</f>
        <v>0</v>
      </c>
      <c r="AO43" s="300">
        <f>IF('Hoja De Calculo'!AP13&gt;='Hoja De Calculo'!AO13,IF(AO$18=100,($W$21*AO$18*$B$2)-SUM($I43:AN43),IF(AO$18&gt;AN$19,((AO$18-AN$19+1)*$B$2*$W$21),IF(AO$18&gt;=AN$19,$W$21*$B$2))),0)</f>
        <v>0</v>
      </c>
      <c r="AP43" s="300">
        <f>IF('Hoja De Calculo'!AQ13&gt;='Hoja De Calculo'!AP13,IF(AP$18=100,($W$21*AP$18*$B$2)-SUM($I43:AO43),IF(AP$18&gt;AO$19,((AP$18-AO$19+1)*$B$2*$W$21),IF(AP$18&gt;=AO$19,$W$21*$B$2))),0)</f>
        <v>0</v>
      </c>
      <c r="AQ43" s="300">
        <f>IF('Hoja De Calculo'!AR13&gt;='Hoja De Calculo'!AQ13,IF(AQ$18=100,($W$21*AQ$18*$B$2)-SUM($I43:AP43),IF(AQ$18&gt;AP$19,((AQ$18-AP$19+1)*$B$2*$W$21),IF(AQ$18&gt;=AP$19,$W$21*$B$2))),0)</f>
        <v>0</v>
      </c>
      <c r="AR43" s="300">
        <f>IF('Hoja De Calculo'!AS13&gt;='Hoja De Calculo'!AR13,IF(AR$18=100,($W$21*AR$18*$B$2)-SUM($I43:AQ43),IF(AR$18&gt;AQ$19,((AR$18-AQ$19+1)*$B$2*$W$21),IF(AR$18&gt;=AQ$19,$W$21*$B$2))),0)</f>
        <v>0</v>
      </c>
      <c r="AS43" s="300">
        <f>IF('Hoja De Calculo'!AT13&gt;='Hoja De Calculo'!AS13,IF(AS$18=100,($W$21*AS$18*$B$2)-SUM($I43:AR43),IF(AS$18&gt;AR$19,((AS$18-AR$19+1)*$B$2*$W$21),IF(AS$18&gt;=AR$19,$W$21*$B$2))),0)</f>
        <v>0</v>
      </c>
      <c r="AT43" s="300">
        <f>IF('Hoja De Calculo'!AU13&gt;='Hoja De Calculo'!AT13,IF(AT$18=100,($W$21*AT$18*$B$2)-SUM($I43:AS43),IF(AT$18&gt;AS$19,((AT$18-AS$19+1)*$B$2*$W$21),IF(AT$18&gt;=AS$19,$W$21*$B$2))),0)</f>
        <v>0</v>
      </c>
      <c r="AU43" s="300">
        <f>IF('Hoja De Calculo'!AV13&gt;='Hoja De Calculo'!AU13,IF(AU$18=100,($W$21*AU$18*$B$2)-SUM($I43:AT43),IF(AU$18&gt;AT$19,((AU$18-AT$19+1)*$B$2*$W$21),IF(AU$18&gt;=AT$19,$W$21*$B$2))),0)</f>
        <v>0</v>
      </c>
      <c r="AV43" s="300">
        <f>IF('Hoja De Calculo'!AW13&gt;='Hoja De Calculo'!AV13,IF(AV$18=100,($W$21*AV$18*$B$2)-SUM($I43:AU43),IF(AV$18&gt;AU$19,((AV$18-AU$19+1)*$B$2*$W$21),IF(AV$18&gt;=AU$19,$W$21*$B$2))),0)</f>
        <v>0</v>
      </c>
      <c r="AW43" s="300">
        <f>IF('Hoja De Calculo'!AX13&gt;='Hoja De Calculo'!AW13,IF(AW$18=100,($W$21*AW$18*$B$2)-SUM($I43:AV43),IF(AW$18&gt;AV$19,((AW$18-AV$19+1)*$B$2*$W$21),IF(AW$18&gt;=AV$19,$W$21*$B$2))),0)</f>
        <v>0</v>
      </c>
      <c r="AX43" s="300">
        <f>IF('Hoja De Calculo'!AY13&gt;='Hoja De Calculo'!AX13,IF(AX$18=100,($W$21*AX$18*$B$2)-SUM($I43:AW43),IF(AX$18&gt;AW$19,((AX$18-AW$19+1)*$B$2*$W$21),IF(AX$18&gt;=AW$19,$W$21*$B$2))),0)</f>
        <v>0</v>
      </c>
      <c r="AY43" s="300">
        <f>IF('Hoja De Calculo'!AZ13&gt;='Hoja De Calculo'!AY13,IF(AY$18=100,($W$21*AY$18*$B$2)-SUM($I43:AX43),IF(AY$18&gt;AX$19,((AY$18-AX$19+1)*$B$2*$W$21),IF(AY$18&gt;=AX$19,$W$21*$B$2))),0)</f>
        <v>0</v>
      </c>
      <c r="AZ43" s="300">
        <f>IF('Hoja De Calculo'!BA13&gt;='Hoja De Calculo'!AZ13,IF(AZ$18=100,($W$21*AZ$18*$B$2)-SUM($I43:AY43),IF(AZ$18&gt;AY$19,((AZ$18-AY$19+1)*$B$2*$W$21),IF(AZ$18&gt;=AY$19,$W$21*$B$2))),0)</f>
        <v>0</v>
      </c>
      <c r="BA43" s="300">
        <f>IF('Hoja De Calculo'!BB13&gt;='Hoja De Calculo'!BA13,IF(BA$18=100,($W$21*BA$18*$B$2)-SUM($I43:AZ43),IF(BA$18&gt;AZ$19,((BA$18-AZ$19+1)*$B$2*$W$21),IF(BA$18&gt;=AZ$19,$W$21*$B$2))),0)</f>
        <v>0</v>
      </c>
      <c r="BB43" s="300">
        <f>IF('Hoja De Calculo'!BC13&gt;='Hoja De Calculo'!BB13,IF(BB$18=100,($W$21*BB$18*$B$2)-SUM($I43:BA43),IF(BB$18&gt;BA$19,((BB$18-BA$19+1)*$B$2*$W$21),IF(BB$18&gt;=BA$19,$W$21*$B$2))),0)</f>
        <v>0</v>
      </c>
      <c r="BC43" s="300">
        <f>IF('Hoja De Calculo'!BD13&gt;='Hoja De Calculo'!BC13,IF(BC$18=100,($W$21*BC$18*$B$2)-SUM($I43:BB43),IF(BC$18&gt;BB$19,((BC$18-BB$19+1)*$B$2*$W$21),IF(BC$18&gt;=BB$19,$W$21*$B$2))),0)</f>
        <v>0</v>
      </c>
      <c r="BD43" s="300">
        <f>IF('Hoja De Calculo'!BE13&gt;='Hoja De Calculo'!BD13,IF(BD$18=100,($W$21*BD$18*$B$2)-SUM($I43:BC43),IF(BD$18&gt;BC$19,((BD$18-BC$19+1)*$B$2*$W$21),IF(BD$18&gt;=BC$19,$W$21*$B$2))),0)</f>
        <v>0</v>
      </c>
      <c r="BE43" s="300">
        <f>IF('Hoja De Calculo'!BF13&gt;='Hoja De Calculo'!BE13,IF(BE$18=100,($W$21*BE$18*$B$2)-SUM($I43:BD43),IF(BE$18&gt;BD$19,((BE$18-BD$19+1)*$B$2*$W$21),IF(BE$18&gt;=BD$19,$W$21*$B$2))),0)</f>
        <v>0</v>
      </c>
      <c r="BF43" s="300">
        <f>IF('Hoja De Calculo'!BG13&gt;='Hoja De Calculo'!BF13,IF(BF$18=100,($W$21*BF$18*$B$2)-SUM($I43:BE43),IF(BF$18&gt;BE$19,((BF$18-BE$19+1)*$B$2*$W$21),IF(BF$18&gt;=BE$19,$W$21*$B$2))),0)</f>
        <v>0</v>
      </c>
      <c r="BG43" s="300">
        <f>IF('Hoja De Calculo'!BH13&gt;='Hoja De Calculo'!BG13,IF(BG$18=100,($W$21*BG$18*$B$2)-SUM($I43:BF43),IF(BG$18&gt;BF$19,((BG$18-BF$19+1)*$B$2*$W$21),IF(BG$18&gt;=BF$19,$W$21*$B$2))),0)</f>
        <v>0</v>
      </c>
      <c r="BH43" s="300">
        <f>IF('Hoja De Calculo'!BI13&gt;='Hoja De Calculo'!BH13,IF(BH$18=100,($W$21*BH$18*$B$2)-SUM($I43:BG43),IF(BH$18&gt;BG$19,((BH$18-BG$19+1)*$B$2*$W$21),IF(BH$18&gt;=BG$19,$W$21*$B$2))),0)</f>
        <v>0</v>
      </c>
      <c r="BI43" s="300">
        <f>IF('Hoja De Calculo'!BJ13&gt;='Hoja De Calculo'!BI13,IF(BI$18=100,($W$21*BI$18*$B$2)-SUM($I43:BH43),IF(BI$18&gt;BH$19,((BI$18-BH$19+1)*$B$2*$W$21),IF(BI$18&gt;=BH$19,$W$21*$B$2))),0)</f>
        <v>0</v>
      </c>
      <c r="BJ43" s="300">
        <f>IF('Hoja De Calculo'!BK13&gt;='Hoja De Calculo'!BJ13,IF(BJ$18=100,($W$21*BJ$18*$B$2)-SUM($I43:BI43),IF(BJ$18&gt;BI$19,((BJ$18-BI$19+1)*$B$2*$W$21),IF(BJ$18&gt;=BI$19,$W$21*$B$2))),0)</f>
        <v>0</v>
      </c>
      <c r="BK43" s="300">
        <f>IF('Hoja De Calculo'!BL13&gt;='Hoja De Calculo'!BK13,IF(BK$18=100,($W$21*BK$18*$B$2)-SUM($I43:BJ43),IF(BK$18&gt;BJ$19,((BK$18-BJ$19+1)*$B$2*$W$21),IF(BK$18&gt;=BJ$19,$W$21*$B$2))),0)</f>
        <v>0</v>
      </c>
      <c r="BL43" s="300">
        <f>IF('Hoja De Calculo'!BM13&gt;='Hoja De Calculo'!BL13,IF(BL$18=100,($W$21*BL$18*$B$2)-SUM($I43:BK43),IF(BL$18&gt;BK$19,((BL$18-BK$19+1)*$B$2*$W$21),IF(BL$18&gt;=BK$19,$W$21*$B$2))),0)</f>
        <v>0</v>
      </c>
      <c r="BM43" s="300">
        <f>IF('Hoja De Calculo'!BN13&gt;='Hoja De Calculo'!BM13,IF(BM$18=100,($W$21*BM$18*$B$2)-SUM($I43:BL43),IF(BM$18&gt;BL$19,((BM$18-BL$19+1)*$B$2*$W$21),IF(BM$18&gt;=BL$19,$W$21*$B$2))),0)</f>
        <v>0</v>
      </c>
      <c r="BN43" s="300">
        <f>IF('Hoja De Calculo'!BO13&gt;='Hoja De Calculo'!BN13,IF(BN$18=100,($W$21*BN$18*$B$2)-SUM($I43:BM43),IF(BN$18&gt;BM$19,((BN$18-BM$19+1)*$B$2*$W$21),IF(BN$18&gt;=BM$19,$W$21*$B$2))),0)</f>
        <v>0</v>
      </c>
      <c r="BO43" s="300">
        <f>IF('Hoja De Calculo'!BP13&gt;='Hoja De Calculo'!BO13,IF(BO$18=100,($W$21*BO$18*$B$2)-SUM($I43:BN43),IF(BO$18&gt;BN$19,((BO$18-BN$19+1)*$B$2*$W$21),IF(BO$18&gt;=BN$19,$W$21*$B$2))),0)</f>
        <v>0</v>
      </c>
      <c r="BP43" s="300">
        <f>IF('Hoja De Calculo'!BQ13&gt;='Hoja De Calculo'!BP13,IF(BP$18=100,($W$21*BP$18*$B$2)-SUM($I43:BO43),IF(BP$18&gt;BO$19,((BP$18-BO$19+1)*$B$2*$W$21),IF(BP$18&gt;=BO$19,$W$21*$B$2))),0)</f>
        <v>0</v>
      </c>
      <c r="BQ43" s="300">
        <f>IF('Hoja De Calculo'!BR13&gt;='Hoja De Calculo'!BQ13,IF(BQ$18=100,($W$21*BQ$18*$B$2)-SUM($I43:BP43),IF(BQ$18&gt;BP$19,((BQ$18-BP$19+1)*$B$2*$W$21),IF(BQ$18&gt;=BP$19,$W$21*$B$2))),0)</f>
        <v>0</v>
      </c>
      <c r="BR43" s="300">
        <f>IF('Hoja De Calculo'!BS13&gt;='Hoja De Calculo'!BR13,IF(BR$18=100,($W$21*BR$18*$B$2)-SUM($I43:BQ43),IF(BR$18&gt;BQ$19,((BR$18-BQ$19+1)*$B$2*$W$21),IF(BR$18&gt;=BQ$19,$W$21*$B$2))),0)</f>
        <v>0</v>
      </c>
      <c r="BS43" s="300">
        <f>IF('Hoja De Calculo'!BT13&gt;='Hoja De Calculo'!BS13,IF(BS$18=100,($W$21*BS$18*$B$2)-SUM($I43:BR43),IF(BS$18&gt;BR$19,((BS$18-BR$19+1)*$B$2*$W$21),IF(BS$18&gt;=BR$19,$W$21*$B$2))),0)</f>
        <v>0</v>
      </c>
      <c r="BT43" s="300">
        <f>IF('Hoja De Calculo'!BU13&gt;='Hoja De Calculo'!BT13,IF(BT$18=100,($W$21*BT$18*$B$2)-SUM($I43:BS43),IF(BT$18&gt;BS$19,((BT$18-BS$19+1)*$B$2*$W$21),IF(BT$18&gt;=BS$19,$W$21*$B$2))),0)</f>
        <v>0</v>
      </c>
      <c r="BU43" s="300">
        <f>IF('Hoja De Calculo'!BV13&gt;='Hoja De Calculo'!BU13,IF(BU$18=100,($W$21*BU$18*$B$2)-SUM($I43:BT43),IF(BU$18&gt;BT$19,((BU$18-BT$19+1)*$B$2*$W$21),IF(BU$18&gt;=BT$19,$W$21*$B$2))),0)</f>
        <v>0</v>
      </c>
      <c r="BV43" s="300">
        <f>IF('Hoja De Calculo'!BW13&gt;='Hoja De Calculo'!BV13,IF(BV$18=100,($W$21*BV$18*$B$2)-SUM($I43:BU43),IF(BV$18&gt;BU$19,((BV$18-BU$19+1)*$B$2*$W$21),IF(BV$18&gt;=BU$19,$W$21*$B$2))),0)</f>
        <v>0</v>
      </c>
      <c r="BW43" s="300">
        <f>IF('Hoja De Calculo'!BX13&gt;='Hoja De Calculo'!BW13,IF(BW$18=100,($W$21*BW$18*$B$2)-SUM($I43:BV43),IF(BW$18&gt;BV$19,((BW$18-BV$19+1)*$B$2*$W$21),IF(BW$18&gt;=BV$19,$W$21*$B$2))),0)</f>
        <v>0</v>
      </c>
      <c r="BX43" s="300">
        <f>IF('Hoja De Calculo'!BY13&gt;='Hoja De Calculo'!BX13,IF(BX$18=100,($W$21*BX$18*$B$2)-SUM($I43:BW43),IF(BX$18&gt;BW$19,((BX$18-BW$19+1)*$B$2*$W$21),IF(BX$18&gt;=BW$19,$W$21*$B$2))),0)</f>
        <v>0</v>
      </c>
      <c r="BY43" s="300">
        <f>IF('Hoja De Calculo'!BZ13&gt;='Hoja De Calculo'!BY13,IF(BY$18=100,($W$21*BY$18*$B$2)-SUM($I43:BX43),IF(BY$18&gt;BX$19,((BY$18-BX$19+1)*$B$2*$W$21),IF(BY$18&gt;=BX$19,$W$21*$B$2))),0)</f>
        <v>0</v>
      </c>
      <c r="BZ43" s="300">
        <f>IF('Hoja De Calculo'!CA13&gt;='Hoja De Calculo'!BZ13,IF(BZ$18=100,($W$21*BZ$18*$B$2)-SUM($I43:BY43),IF(BZ$18&gt;BY$19,((BZ$18-BY$19+1)*$B$2*$W$21),IF(BZ$18&gt;=BY$19,$W$21*$B$2))),0)</f>
        <v>0</v>
      </c>
      <c r="CA43" s="300">
        <f>IF('Hoja De Calculo'!CB13&gt;='Hoja De Calculo'!CA13,IF(CA$18=100,($W$21*CA$18*$B$2)-SUM($I43:BZ43),IF(CA$18&gt;BZ$19,((CA$18-BZ$19+1)*$B$2*$W$21),IF(CA$18&gt;=BZ$19,$W$21*$B$2))),0)</f>
        <v>0</v>
      </c>
      <c r="CB43" s="300">
        <f>IF('Hoja De Calculo'!CC13&gt;='Hoja De Calculo'!CB13,IF(CB$18=100,($W$21*CB$18*$B$2)-SUM($I43:CA43),IF(CB$18&gt;CA$19,((CB$18-CA$19+1)*$B$2*$W$21),IF(CB$18&gt;=CA$19,$W$21*$B$2))),0)</f>
        <v>0</v>
      </c>
      <c r="CC43" s="300">
        <f>IF('Hoja De Calculo'!CD13&gt;='Hoja De Calculo'!CC13,IF(CC$18=100,($W$21*CC$18*$B$2)-SUM($I43:CB43),IF(CC$18&gt;CB$19,((CC$18-CB$19+1)*$B$2*$W$21),IF(CC$18&gt;=CB$19,$W$21*$B$2))),0)</f>
        <v>0</v>
      </c>
      <c r="CD43" s="300">
        <f>IF('Hoja De Calculo'!CE13&gt;='Hoja De Calculo'!CD13,IF(CD$18=100,($W$21*CD$18*$B$2)-SUM($I43:CC43),IF(CD$18&gt;CC$19,((CD$18-CC$19+1)*$B$2*$W$21),IF(CD$18&gt;=CC$19,$W$21*$B$2))),0)</f>
        <v>0</v>
      </c>
      <c r="CE43" s="300">
        <f>IF('Hoja De Calculo'!CF13&gt;='Hoja De Calculo'!CE13,IF(CE$18=100,($W$21*CE$18*$B$2)-SUM($I43:CD43),IF(CE$18&gt;CD$19,((CE$18-CD$19+1)*$B$2*$W$21),IF(CE$18&gt;=CD$19,$W$21*$B$2))),0)</f>
        <v>0</v>
      </c>
      <c r="CF43" s="300">
        <f>IF('Hoja De Calculo'!CG13&gt;='Hoja De Calculo'!CF13,IF(CF$18=100,($W$21*CF$18*$B$2)-SUM($I43:CE43),IF(CF$18&gt;CE$19,((CF$18-CE$19+1)*$B$2*$W$21),IF(CF$18&gt;=CE$19,$W$21*$B$2))),0)</f>
        <v>0</v>
      </c>
      <c r="CG43" s="300">
        <f>IF('Hoja De Calculo'!CH13&gt;='Hoja De Calculo'!CG13,IF(CG$18=100,($W$21*CG$18*$B$2)-SUM($I43:CF43),IF(CG$18&gt;CF$19,((CG$18-CF$19+1)*$B$2*$W$21),IF(CG$18&gt;=CF$19,$W$21*$B$2))),0)</f>
        <v>0</v>
      </c>
      <c r="CH43" s="300">
        <f>IF('Hoja De Calculo'!CI13&gt;='Hoja De Calculo'!CH13,IF(CH$18=100,($W$21*CH$18*$B$2)-SUM($I43:CG43),IF(CH$18&gt;CG$19,((CH$18-CG$19+1)*$B$2*$W$21),IF(CH$18&gt;=CG$19,$W$21*$B$2))),0)</f>
        <v>0</v>
      </c>
      <c r="CI43" s="300">
        <f>IF('Hoja De Calculo'!CJ13&gt;='Hoja De Calculo'!CI13,IF(CI$18=100,($W$21*CI$18*$B$2)-SUM($I43:CH43),IF(CI$18&gt;CH$19,((CI$18-CH$19+1)*$B$2*$W$21),IF(CI$18&gt;=CH$19,$W$21*$B$2))),0)</f>
        <v>0</v>
      </c>
      <c r="CJ43" s="300">
        <f>IF('Hoja De Calculo'!CK13&gt;='Hoja De Calculo'!CJ13,IF(CJ$18=100,($W$21*CJ$18*$B$2)-SUM($I43:CI43),IF(CJ$18&gt;CI$19,((CJ$18-CI$19+1)*$B$2*$W$21),IF(CJ$18&gt;=CI$19,$W$21*$B$2))),0)</f>
        <v>0</v>
      </c>
      <c r="CK43" s="300">
        <f>IF('Hoja De Calculo'!CL13&gt;='Hoja De Calculo'!CK13,IF(CK$18=100,($W$21*CK$18*$B$2)-SUM($I43:CJ43),IF(CK$18&gt;CJ$19,((CK$18-CJ$19+1)*$B$2*$W$21),IF(CK$18&gt;=CJ$19,$W$21*$B$2))),0)</f>
        <v>0</v>
      </c>
      <c r="CL43" s="300">
        <f>IF('Hoja De Calculo'!CM13&gt;='Hoja De Calculo'!CL13,IF(CL$18=100,($W$21*CL$18*$B$2)-SUM($I43:CK43),IF(CL$18&gt;CK$19,((CL$18-CK$19+1)*$B$2*$W$21),IF(CL$18&gt;=CK$19,$W$21*$B$2))),0)</f>
        <v>0</v>
      </c>
      <c r="CM43" s="300">
        <f>IF('Hoja De Calculo'!CN13&gt;='Hoja De Calculo'!CM13,IF(CM$18=100,($W$21*CM$18*$B$2)-SUM($I43:CL43),IF(CM$18&gt;CL$19,((CM$18-CL$19+1)*$B$2*$W$21),IF(CM$18&gt;=CL$19,$W$21*$B$2))),0)</f>
        <v>0</v>
      </c>
      <c r="CN43" s="300">
        <f>IF('Hoja De Calculo'!CO13&gt;='Hoja De Calculo'!CN13,IF(CN$18=100,($W$21*CN$18*$B$2)-SUM($I43:CM43),IF(CN$18&gt;CM$19,((CN$18-CM$19+1)*$B$2*$W$21),IF(CN$18&gt;=CM$19,$W$21*$B$2))),0)</f>
        <v>0</v>
      </c>
      <c r="CO43" s="300">
        <f>IF('Hoja De Calculo'!CP13&gt;='Hoja De Calculo'!CO13,IF(CO$18=100,($W$21*CO$18*$B$2)-SUM($I43:CN43),IF(CO$18&gt;CN$19,((CO$18-CN$19+1)*$B$2*$W$21),IF(CO$18&gt;=CN$19,$W$21*$B$2))),0)</f>
        <v>0</v>
      </c>
      <c r="CP43" s="300">
        <f>IF('Hoja De Calculo'!CQ13&gt;='Hoja De Calculo'!CP13,IF(CP$18=100,($W$21*CP$18*$B$2)-SUM($I43:CO43),IF(CP$18&gt;CO$19,((CP$18-CO$19+1)*$B$2*$W$21),IF(CP$18&gt;=CO$19,$W$21*$B$2))),0)</f>
        <v>0</v>
      </c>
      <c r="CQ43" s="300">
        <f>IF('Hoja De Calculo'!CR13&gt;='Hoja De Calculo'!CQ13,IF(CQ$18=100,($W$21*CQ$18*$B$2)-SUM($I43:CP43),IF(CQ$18&gt;CP$19,((CQ$18-CP$19+1)*$B$2*$W$21),IF(CQ$18&gt;=CP$19,$W$21*$B$2))),0)</f>
        <v>0</v>
      </c>
      <c r="CR43" s="300">
        <f>IF('Hoja De Calculo'!CS13&gt;='Hoja De Calculo'!CR13,IF(CR$18=100,($W$21*CR$18*$B$2)-SUM($I43:CQ43),IF(CR$18&gt;CQ$19,((CR$18-CQ$19+1)*$B$2*$W$21),IF(CR$18&gt;=CQ$19,$W$21*$B$2))),0)</f>
        <v>0</v>
      </c>
      <c r="CS43" s="300">
        <f>IF('Hoja De Calculo'!CT13&gt;='Hoja De Calculo'!CS13,IF(CS$18=100,($W$21*CS$18*$B$2)-SUM($I43:CR43),IF(CS$18&gt;CR$19,((CS$18-CR$19+1)*$B$2*$W$21),IF(CS$18&gt;=CR$19,$W$21*$B$2))),0)</f>
        <v>0</v>
      </c>
      <c r="CT43" s="300">
        <f>IF('Hoja De Calculo'!CU13&gt;='Hoja De Calculo'!CT13,IF(CT$18=100,($W$21*CT$18*$B$2)-SUM($I43:CS43),IF(CT$18&gt;CS$19,((CT$18-CS$19+1)*$B$2*$W$21),IF(CT$18&gt;=CS$19,$W$21*$B$2))),0)</f>
        <v>0</v>
      </c>
      <c r="CU43" s="300">
        <f>IF('Hoja De Calculo'!CV13&gt;='Hoja De Calculo'!CU13,IF(CU$18=100,($W$21*CU$18*$B$2)-SUM($I43:CT43),IF(CU$18&gt;CT$19,((CU$18-CT$19+1)*$B$2*$W$21),IF(CU$18&gt;=CT$19,$W$21*$B$2))),0)</f>
        <v>0</v>
      </c>
      <c r="CV43" s="300">
        <f>IF('Hoja De Calculo'!CW13&gt;='Hoja De Calculo'!CV13,IF(CV$18=100,($W$21*CV$18*$B$2)-SUM($I43:CU43),IF(CV$18&gt;CU$19,((CV$18-CU$19+1)*$B$2*$W$21),IF(CV$18&gt;=CU$19,$W$21*$B$2))),0)</f>
        <v>0</v>
      </c>
      <c r="CW43" s="300">
        <f>IF('Hoja De Calculo'!CX13&gt;='Hoja De Calculo'!CW13,IF(CW$18=100,($W$21*CW$18*$B$2)-SUM($I43:CV43),IF(CW$18&gt;CV$19,((CW$18-CV$19+1)*$B$2*$W$21),IF(CW$18&gt;=CV$19,$W$21*$B$2))),0)</f>
        <v>0</v>
      </c>
    </row>
    <row r="44" spans="1:101" x14ac:dyDescent="0.35">
      <c r="A44" t="s">
        <v>177</v>
      </c>
      <c r="C44" s="265"/>
      <c r="D44" s="265"/>
      <c r="E44" s="265"/>
      <c r="F44" s="265"/>
      <c r="G44" s="265"/>
      <c r="H44" s="265"/>
      <c r="I44" s="265"/>
      <c r="J44" s="265"/>
      <c r="K44" s="265"/>
      <c r="L44" s="265"/>
      <c r="M44" s="265"/>
      <c r="N44" s="265"/>
      <c r="O44" s="265"/>
      <c r="P44" s="265"/>
      <c r="Q44" s="265"/>
      <c r="R44" s="265"/>
      <c r="S44" s="265"/>
      <c r="T44" s="273"/>
      <c r="U44" s="280"/>
      <c r="V44" s="280"/>
      <c r="W44" s="280"/>
      <c r="X44" s="287">
        <f>(X$21*$B$2*(X$19+(IF(X$19=100,0,1))))</f>
        <v>0</v>
      </c>
      <c r="Y44" s="300">
        <f>IF('Hoja De Calculo'!Z13&gt;='Hoja De Calculo'!Y13,IF(Y$18=100,($X$21*Y$18*$B$2)-SUM($I44:X44),IF(Y$18&gt;X$19,((Y$18-X$19+1)*$B$2*$X$21),IF(Y$18&gt;=X$19,$X$21*$B$2))),0)</f>
        <v>0</v>
      </c>
      <c r="Z44" s="300">
        <f>IF('Hoja De Calculo'!AA13&gt;='Hoja De Calculo'!Z13,IF(Z$18=100,($X$21*Z$18*$B$2)-SUM($I44:Y44),IF(Z$18&gt;Y$19,((Z$18-Y$19+1)*$B$2*$X$21),IF(Z$18&gt;=Y$19,$X$21*$B$2))),0)</f>
        <v>0</v>
      </c>
      <c r="AA44" s="300">
        <f>IF('Hoja De Calculo'!AB13&gt;='Hoja De Calculo'!AA13,IF(AA$18=100,($X$21*AA$18*$B$2)-SUM($I44:Z44),IF(AA$18&gt;Z$19,((AA$18-Z$19+1)*$B$2*$X$21),IF(AA$18&gt;=Z$19,$X$21*$B$2))),0)</f>
        <v>0</v>
      </c>
      <c r="AB44" s="300">
        <f>IF('Hoja De Calculo'!AC13&gt;='Hoja De Calculo'!AB13,IF(AB$18=100,($X$21*AB$18*$B$2)-SUM($I44:AA44),IF(AB$18&gt;AA$19,((AB$18-AA$19+1)*$B$2*$X$21),IF(AB$18&gt;=AA$19,$X$21*$B$2))),0)</f>
        <v>0</v>
      </c>
      <c r="AC44" s="300">
        <f>IF('Hoja De Calculo'!AD13&gt;='Hoja De Calculo'!AC13,IF(AC$18=100,($X$21*AC$18*$B$2)-SUM($I44:AB44),IF(AC$18&gt;AB$19,((AC$18-AB$19+1)*$B$2*$X$21),IF(AC$18&gt;=AB$19,$X$21*$B$2))),0)</f>
        <v>0</v>
      </c>
      <c r="AD44" s="300">
        <f>IF('Hoja De Calculo'!AE13&gt;='Hoja De Calculo'!AD13,IF(AD$18=100,($X$21*AD$18*$B$2)-SUM($I44:AC44),IF(AD$18&gt;AC$19,((AD$18-AC$19+1)*$B$2*$X$21),IF(AD$18&gt;=AC$19,$X$21*$B$2))),0)</f>
        <v>0</v>
      </c>
      <c r="AE44" s="300">
        <f>IF('Hoja De Calculo'!AF13&gt;='Hoja De Calculo'!AE13,IF(AE$18=100,($X$21*AE$18*$B$2)-SUM($I44:AD44),IF(AE$18&gt;AD$19,((AE$18-AD$19+1)*$B$2*$X$21),IF(AE$18&gt;=AD$19,$X$21*$B$2))),0)</f>
        <v>0</v>
      </c>
      <c r="AF44" s="300">
        <f>IF('Hoja De Calculo'!AG13&gt;='Hoja De Calculo'!AF13,IF(AF$18=100,($X$21*AF$18*$B$2)-SUM($I44:AE44),IF(AF$18&gt;AE$19,((AF$18-AE$19+1)*$B$2*$X$21),IF(AF$18&gt;=AE$19,$X$21*$B$2))),0)</f>
        <v>0</v>
      </c>
      <c r="AG44" s="300">
        <f>IF('Hoja De Calculo'!AH13&gt;='Hoja De Calculo'!AG13,IF(AG$18=100,($X$21*AG$18*$B$2)-SUM($I44:AF44),IF(AG$18&gt;AF$19,((AG$18-AF$19+1)*$B$2*$X$21),IF(AG$18&gt;=AF$19,$X$21*$B$2))),0)</f>
        <v>0</v>
      </c>
      <c r="AH44" s="300">
        <f>IF('Hoja De Calculo'!AI13&gt;='Hoja De Calculo'!AH13,IF(AH$18=100,($X$21*AH$18*$B$2)-SUM($I44:AG44),IF(AH$18&gt;AG$19,((AH$18-AG$19+1)*$B$2*$X$21),IF(AH$18&gt;=AG$19,$X$21*$B$2))),0)</f>
        <v>0</v>
      </c>
      <c r="AI44" s="300">
        <f>IF('Hoja De Calculo'!AJ13&gt;='Hoja De Calculo'!AI13,IF(AI$18=100,($X$21*AI$18*$B$2)-SUM($I44:AH44),IF(AI$18&gt;AH$19,((AI$18-AH$19+1)*$B$2*$X$21),IF(AI$18&gt;=AH$19,$X$21*$B$2))),0)</f>
        <v>0</v>
      </c>
      <c r="AJ44" s="300">
        <f>IF('Hoja De Calculo'!AK13&gt;='Hoja De Calculo'!AJ13,IF(AJ$18=100,($X$21*AJ$18*$B$2)-SUM($I44:AI44),IF(AJ$18&gt;AI$19,((AJ$18-AI$19+1)*$B$2*$X$21),IF(AJ$18&gt;=AI$19,$X$21*$B$2))),0)</f>
        <v>0</v>
      </c>
      <c r="AK44" s="300">
        <f>IF('Hoja De Calculo'!AL13&gt;='Hoja De Calculo'!AK13,IF(AK$18=100,($X$21*AK$18*$B$2)-SUM($I44:AJ44),IF(AK$18&gt;AJ$19,((AK$18-AJ$19+1)*$B$2*$X$21),IF(AK$18&gt;=AJ$19,$X$21*$B$2))),0)</f>
        <v>0</v>
      </c>
      <c r="AL44" s="300">
        <f>IF('Hoja De Calculo'!AM13&gt;='Hoja De Calculo'!AL13,IF(AL$18=100,($X$21*AL$18*$B$2)-SUM($I44:AK44),IF(AL$18&gt;AK$19,((AL$18-AK$19+1)*$B$2*$X$21),IF(AL$18&gt;=AK$19,$X$21*$B$2))),0)</f>
        <v>0</v>
      </c>
      <c r="AM44" s="300">
        <f>IF('Hoja De Calculo'!AN13&gt;='Hoja De Calculo'!AM13,IF(AM$18=100,($X$21*AM$18*$B$2)-SUM($I44:AL44),IF(AM$18&gt;AL$19,((AM$18-AL$19+1)*$B$2*$X$21),IF(AM$18&gt;=AL$19,$X$21*$B$2))),0)</f>
        <v>0</v>
      </c>
      <c r="AN44" s="300">
        <f>IF('Hoja De Calculo'!AO13&gt;='Hoja De Calculo'!AN13,IF(AN$18=100,($X$21*AN$18*$B$2)-SUM($I44:AM44),IF(AN$18&gt;AM$19,((AN$18-AM$19+1)*$B$2*$X$21),IF(AN$18&gt;=AM$19,$X$21*$B$2))),0)</f>
        <v>0</v>
      </c>
      <c r="AO44" s="300">
        <f>IF('Hoja De Calculo'!AP13&gt;='Hoja De Calculo'!AO13,IF(AO$18=100,($X$21*AO$18*$B$2)-SUM($I44:AN44),IF(AO$18&gt;AN$19,((AO$18-AN$19+1)*$B$2*$X$21),IF(AO$18&gt;=AN$19,$X$21*$B$2))),0)</f>
        <v>0</v>
      </c>
      <c r="AP44" s="300">
        <f>IF('Hoja De Calculo'!AQ13&gt;='Hoja De Calculo'!AP13,IF(AP$18=100,($X$21*AP$18*$B$2)-SUM($I44:AO44),IF(AP$18&gt;AO$19,((AP$18-AO$19+1)*$B$2*$X$21),IF(AP$18&gt;=AO$19,$X$21*$B$2))),0)</f>
        <v>0</v>
      </c>
      <c r="AQ44" s="300">
        <f>IF('Hoja De Calculo'!AR13&gt;='Hoja De Calculo'!AQ13,IF(AQ$18=100,($X$21*AQ$18*$B$2)-SUM($I44:AP44),IF(AQ$18&gt;AP$19,((AQ$18-AP$19+1)*$B$2*$X$21),IF(AQ$18&gt;=AP$19,$X$21*$B$2))),0)</f>
        <v>0</v>
      </c>
      <c r="AR44" s="300">
        <f>IF('Hoja De Calculo'!AS13&gt;='Hoja De Calculo'!AR13,IF(AR$18=100,($X$21*AR$18*$B$2)-SUM($I44:AQ44),IF(AR$18&gt;AQ$19,((AR$18-AQ$19+1)*$B$2*$X$21),IF(AR$18&gt;=AQ$19,$X$21*$B$2))),0)</f>
        <v>0</v>
      </c>
      <c r="AS44" s="300">
        <f>IF('Hoja De Calculo'!AT13&gt;='Hoja De Calculo'!AS13,IF(AS$18=100,($X$21*AS$18*$B$2)-SUM($I44:AR44),IF(AS$18&gt;AR$19,((AS$18-AR$19+1)*$B$2*$X$21),IF(AS$18&gt;=AR$19,$X$21*$B$2))),0)</f>
        <v>0</v>
      </c>
      <c r="AT44" s="300">
        <f>IF('Hoja De Calculo'!AU13&gt;='Hoja De Calculo'!AT13,IF(AT$18=100,($X$21*AT$18*$B$2)-SUM($I44:AS44),IF(AT$18&gt;AS$19,((AT$18-AS$19+1)*$B$2*$X$21),IF(AT$18&gt;=AS$19,$X$21*$B$2))),0)</f>
        <v>0</v>
      </c>
      <c r="AU44" s="300">
        <f>IF('Hoja De Calculo'!AV13&gt;='Hoja De Calculo'!AU13,IF(AU$18=100,($X$21*AU$18*$B$2)-SUM($I44:AT44),IF(AU$18&gt;AT$19,((AU$18-AT$19+1)*$B$2*$X$21),IF(AU$18&gt;=AT$19,$X$21*$B$2))),0)</f>
        <v>0</v>
      </c>
      <c r="AV44" s="300">
        <f>IF('Hoja De Calculo'!AW13&gt;='Hoja De Calculo'!AV13,IF(AV$18=100,($X$21*AV$18*$B$2)-SUM($I44:AU44),IF(AV$18&gt;AU$19,((AV$18-AU$19+1)*$B$2*$X$21),IF(AV$18&gt;=AU$19,$X$21*$B$2))),0)</f>
        <v>0</v>
      </c>
      <c r="AW44" s="300">
        <f>IF('Hoja De Calculo'!AX13&gt;='Hoja De Calculo'!AW13,IF(AW$18=100,($X$21*AW$18*$B$2)-SUM($I44:AV44),IF(AW$18&gt;AV$19,((AW$18-AV$19+1)*$B$2*$X$21),IF(AW$18&gt;=AV$19,$X$21*$B$2))),0)</f>
        <v>0</v>
      </c>
      <c r="AX44" s="300">
        <f>IF('Hoja De Calculo'!AY13&gt;='Hoja De Calculo'!AX13,IF(AX$18=100,($X$21*AX$18*$B$2)-SUM($I44:AW44),IF(AX$18&gt;AW$19,((AX$18-AW$19+1)*$B$2*$X$21),IF(AX$18&gt;=AW$19,$X$21*$B$2))),0)</f>
        <v>0</v>
      </c>
      <c r="AY44" s="300">
        <f>IF('Hoja De Calculo'!AZ13&gt;='Hoja De Calculo'!AY13,IF(AY$18=100,($X$21*AY$18*$B$2)-SUM($I44:AX44),IF(AY$18&gt;AX$19,((AY$18-AX$19+1)*$B$2*$X$21),IF(AY$18&gt;=AX$19,$X$21*$B$2))),0)</f>
        <v>0</v>
      </c>
      <c r="AZ44" s="300">
        <f>IF('Hoja De Calculo'!BA13&gt;='Hoja De Calculo'!AZ13,IF(AZ$18=100,($X$21*AZ$18*$B$2)-SUM($I44:AY44),IF(AZ$18&gt;AY$19,((AZ$18-AY$19+1)*$B$2*$X$21),IF(AZ$18&gt;=AY$19,$X$21*$B$2))),0)</f>
        <v>0</v>
      </c>
      <c r="BA44" s="300">
        <f>IF('Hoja De Calculo'!BB13&gt;='Hoja De Calculo'!BA13,IF(BA$18=100,($X$21*BA$18*$B$2)-SUM($I44:AZ44),IF(BA$18&gt;AZ$19,((BA$18-AZ$19+1)*$B$2*$X$21),IF(BA$18&gt;=AZ$19,$X$21*$B$2))),0)</f>
        <v>0</v>
      </c>
      <c r="BB44" s="300">
        <f>IF('Hoja De Calculo'!BC13&gt;='Hoja De Calculo'!BB13,IF(BB$18=100,($X$21*BB$18*$B$2)-SUM($I44:BA44),IF(BB$18&gt;BA$19,((BB$18-BA$19+1)*$B$2*$X$21),IF(BB$18&gt;=BA$19,$X$21*$B$2))),0)</f>
        <v>0</v>
      </c>
      <c r="BC44" s="300">
        <f>IF('Hoja De Calculo'!BD13&gt;='Hoja De Calculo'!BC13,IF(BC$18=100,($X$21*BC$18*$B$2)-SUM($I44:BB44),IF(BC$18&gt;BB$19,((BC$18-BB$19+1)*$B$2*$X$21),IF(BC$18&gt;=BB$19,$X$21*$B$2))),0)</f>
        <v>0</v>
      </c>
      <c r="BD44" s="300">
        <f>IF('Hoja De Calculo'!BE13&gt;='Hoja De Calculo'!BD13,IF(BD$18=100,($X$21*BD$18*$B$2)-SUM($I44:BC44),IF(BD$18&gt;BC$19,((BD$18-BC$19+1)*$B$2*$X$21),IF(BD$18&gt;=BC$19,$X$21*$B$2))),0)</f>
        <v>0</v>
      </c>
      <c r="BE44" s="300">
        <f>IF('Hoja De Calculo'!BF13&gt;='Hoja De Calculo'!BE13,IF(BE$18=100,($X$21*BE$18*$B$2)-SUM($I44:BD44),IF(BE$18&gt;BD$19,((BE$18-BD$19+1)*$B$2*$X$21),IF(BE$18&gt;=BD$19,$X$21*$B$2))),0)</f>
        <v>0</v>
      </c>
      <c r="BF44" s="300">
        <f>IF('Hoja De Calculo'!BG13&gt;='Hoja De Calculo'!BF13,IF(BF$18=100,($X$21*BF$18*$B$2)-SUM($I44:BE44),IF(BF$18&gt;BE$19,((BF$18-BE$19+1)*$B$2*$X$21),IF(BF$18&gt;=BE$19,$X$21*$B$2))),0)</f>
        <v>0</v>
      </c>
      <c r="BG44" s="300">
        <f>IF('Hoja De Calculo'!BH13&gt;='Hoja De Calculo'!BG13,IF(BG$18=100,($X$21*BG$18*$B$2)-SUM($I44:BF44),IF(BG$18&gt;BF$19,((BG$18-BF$19+1)*$B$2*$X$21),IF(BG$18&gt;=BF$19,$X$21*$B$2))),0)</f>
        <v>0</v>
      </c>
      <c r="BH44" s="300">
        <f>IF('Hoja De Calculo'!BI13&gt;='Hoja De Calculo'!BH13,IF(BH$18=100,($X$21*BH$18*$B$2)-SUM($I44:BG44),IF(BH$18&gt;BG$19,((BH$18-BG$19+1)*$B$2*$X$21),IF(BH$18&gt;=BG$19,$X$21*$B$2))),0)</f>
        <v>0</v>
      </c>
      <c r="BI44" s="300">
        <f>IF('Hoja De Calculo'!BJ13&gt;='Hoja De Calculo'!BI13,IF(BI$18=100,($X$21*BI$18*$B$2)-SUM($I44:BH44),IF(BI$18&gt;BH$19,((BI$18-BH$19+1)*$B$2*$X$21),IF(BI$18&gt;=BH$19,$X$21*$B$2))),0)</f>
        <v>0</v>
      </c>
      <c r="BJ44" s="300">
        <f>IF('Hoja De Calculo'!BK13&gt;='Hoja De Calculo'!BJ13,IF(BJ$18=100,($X$21*BJ$18*$B$2)-SUM($I44:BI44),IF(BJ$18&gt;BI$19,((BJ$18-BI$19+1)*$B$2*$X$21),IF(BJ$18&gt;=BI$19,$X$21*$B$2))),0)</f>
        <v>0</v>
      </c>
      <c r="BK44" s="300">
        <f>IF('Hoja De Calculo'!BL13&gt;='Hoja De Calculo'!BK13,IF(BK$18=100,($X$21*BK$18*$B$2)-SUM($I44:BJ44),IF(BK$18&gt;BJ$19,((BK$18-BJ$19+1)*$B$2*$X$21),IF(BK$18&gt;=BJ$19,$X$21*$B$2))),0)</f>
        <v>0</v>
      </c>
      <c r="BL44" s="300">
        <f>IF('Hoja De Calculo'!BM13&gt;='Hoja De Calculo'!BL13,IF(BL$18=100,($X$21*BL$18*$B$2)-SUM($I44:BK44),IF(BL$18&gt;BK$19,((BL$18-BK$19+1)*$B$2*$X$21),IF(BL$18&gt;=BK$19,$X$21*$B$2))),0)</f>
        <v>0</v>
      </c>
      <c r="BM44" s="300">
        <f>IF('Hoja De Calculo'!BN13&gt;='Hoja De Calculo'!BM13,IF(BM$18=100,($X$21*BM$18*$B$2)-SUM($I44:BL44),IF(BM$18&gt;BL$19,((BM$18-BL$19+1)*$B$2*$X$21),IF(BM$18&gt;=BL$19,$X$21*$B$2))),0)</f>
        <v>0</v>
      </c>
      <c r="BN44" s="300">
        <f>IF('Hoja De Calculo'!BO13&gt;='Hoja De Calculo'!BN13,IF(BN$18=100,($X$21*BN$18*$B$2)-SUM($I44:BM44),IF(BN$18&gt;BM$19,((BN$18-BM$19+1)*$B$2*$X$21),IF(BN$18&gt;=BM$19,$X$21*$B$2))),0)</f>
        <v>0</v>
      </c>
      <c r="BO44" s="300">
        <f>IF('Hoja De Calculo'!BP13&gt;='Hoja De Calculo'!BO13,IF(BO$18=100,($X$21*BO$18*$B$2)-SUM($I44:BN44),IF(BO$18&gt;BN$19,((BO$18-BN$19+1)*$B$2*$X$21),IF(BO$18&gt;=BN$19,$X$21*$B$2))),0)</f>
        <v>0</v>
      </c>
      <c r="BP44" s="300">
        <f>IF('Hoja De Calculo'!BQ13&gt;='Hoja De Calculo'!BP13,IF(BP$18=100,($X$21*BP$18*$B$2)-SUM($I44:BO44),IF(BP$18&gt;BO$19,((BP$18-BO$19+1)*$B$2*$X$21),IF(BP$18&gt;=BO$19,$X$21*$B$2))),0)</f>
        <v>0</v>
      </c>
      <c r="BQ44" s="300">
        <f>IF('Hoja De Calculo'!BR13&gt;='Hoja De Calculo'!BQ13,IF(BQ$18=100,($X$21*BQ$18*$B$2)-SUM($I44:BP44),IF(BQ$18&gt;BP$19,((BQ$18-BP$19+1)*$B$2*$X$21),IF(BQ$18&gt;=BP$19,$X$21*$B$2))),0)</f>
        <v>0</v>
      </c>
      <c r="BR44" s="300">
        <f>IF('Hoja De Calculo'!BS13&gt;='Hoja De Calculo'!BR13,IF(BR$18=100,($X$21*BR$18*$B$2)-SUM($I44:BQ44),IF(BR$18&gt;BQ$19,((BR$18-BQ$19+1)*$B$2*$X$21),IF(BR$18&gt;=BQ$19,$X$21*$B$2))),0)</f>
        <v>0</v>
      </c>
      <c r="BS44" s="300">
        <f>IF('Hoja De Calculo'!BT13&gt;='Hoja De Calculo'!BS13,IF(BS$18=100,($X$21*BS$18*$B$2)-SUM($I44:BR44),IF(BS$18&gt;BR$19,((BS$18-BR$19+1)*$B$2*$X$21),IF(BS$18&gt;=BR$19,$X$21*$B$2))),0)</f>
        <v>0</v>
      </c>
      <c r="BT44" s="300">
        <f>IF('Hoja De Calculo'!BU13&gt;='Hoja De Calculo'!BT13,IF(BT$18=100,($X$21*BT$18*$B$2)-SUM($I44:BS44),IF(BT$18&gt;BS$19,((BT$18-BS$19+1)*$B$2*$X$21),IF(BT$18&gt;=BS$19,$X$21*$B$2))),0)</f>
        <v>0</v>
      </c>
      <c r="BU44" s="300">
        <f>IF('Hoja De Calculo'!BV13&gt;='Hoja De Calculo'!BU13,IF(BU$18=100,($X$21*BU$18*$B$2)-SUM($I44:BT44),IF(BU$18&gt;BT$19,((BU$18-BT$19+1)*$B$2*$X$21),IF(BU$18&gt;=BT$19,$X$21*$B$2))),0)</f>
        <v>0</v>
      </c>
      <c r="BV44" s="300">
        <f>IF('Hoja De Calculo'!BW13&gt;='Hoja De Calculo'!BV13,IF(BV$18=100,($X$21*BV$18*$B$2)-SUM($I44:BU44),IF(BV$18&gt;BU$19,((BV$18-BU$19+1)*$B$2*$X$21),IF(BV$18&gt;=BU$19,$X$21*$B$2))),0)</f>
        <v>0</v>
      </c>
      <c r="BW44" s="300">
        <f>IF('Hoja De Calculo'!BX13&gt;='Hoja De Calculo'!BW13,IF(BW$18=100,($X$21*BW$18*$B$2)-SUM($I44:BV44),IF(BW$18&gt;BV$19,((BW$18-BV$19+1)*$B$2*$X$21),IF(BW$18&gt;=BV$19,$X$21*$B$2))),0)</f>
        <v>0</v>
      </c>
      <c r="BX44" s="300">
        <f>IF('Hoja De Calculo'!BY13&gt;='Hoja De Calculo'!BX13,IF(BX$18=100,($X$21*BX$18*$B$2)-SUM($I44:BW44),IF(BX$18&gt;BW$19,((BX$18-BW$19+1)*$B$2*$X$21),IF(BX$18&gt;=BW$19,$X$21*$B$2))),0)</f>
        <v>0</v>
      </c>
      <c r="BY44" s="300">
        <f>IF('Hoja De Calculo'!BZ13&gt;='Hoja De Calculo'!BY13,IF(BY$18=100,($X$21*BY$18*$B$2)-SUM($I44:BX44),IF(BY$18&gt;BX$19,((BY$18-BX$19+1)*$B$2*$X$21),IF(BY$18&gt;=BX$19,$X$21*$B$2))),0)</f>
        <v>0</v>
      </c>
      <c r="BZ44" s="300">
        <f>IF('Hoja De Calculo'!CA13&gt;='Hoja De Calculo'!BZ13,IF(BZ$18=100,($X$21*BZ$18*$B$2)-SUM($I44:BY44),IF(BZ$18&gt;BY$19,((BZ$18-BY$19+1)*$B$2*$X$21),IF(BZ$18&gt;=BY$19,$X$21*$B$2))),0)</f>
        <v>0</v>
      </c>
      <c r="CA44" s="300">
        <f>IF('Hoja De Calculo'!CB13&gt;='Hoja De Calculo'!CA13,IF(CA$18=100,($X$21*CA$18*$B$2)-SUM($I44:BZ44),IF(CA$18&gt;BZ$19,((CA$18-BZ$19+1)*$B$2*$X$21),IF(CA$18&gt;=BZ$19,$X$21*$B$2))),0)</f>
        <v>0</v>
      </c>
      <c r="CB44" s="300">
        <f>IF('Hoja De Calculo'!CC13&gt;='Hoja De Calculo'!CB13,IF(CB$18=100,($X$21*CB$18*$B$2)-SUM($I44:CA44),IF(CB$18&gt;CA$19,((CB$18-CA$19+1)*$B$2*$X$21),IF(CB$18&gt;=CA$19,$X$21*$B$2))),0)</f>
        <v>0</v>
      </c>
      <c r="CC44" s="300">
        <f>IF('Hoja De Calculo'!CD13&gt;='Hoja De Calculo'!CC13,IF(CC$18=100,($X$21*CC$18*$B$2)-SUM($I44:CB44),IF(CC$18&gt;CB$19,((CC$18-CB$19+1)*$B$2*$X$21),IF(CC$18&gt;=CB$19,$X$21*$B$2))),0)</f>
        <v>0</v>
      </c>
      <c r="CD44" s="300">
        <f>IF('Hoja De Calculo'!CE13&gt;='Hoja De Calculo'!CD13,IF(CD$18=100,($X$21*CD$18*$B$2)-SUM($I44:CC44),IF(CD$18&gt;CC$19,((CD$18-CC$19+1)*$B$2*$X$21),IF(CD$18&gt;=CC$19,$X$21*$B$2))),0)</f>
        <v>0</v>
      </c>
      <c r="CE44" s="300">
        <f>IF('Hoja De Calculo'!CF13&gt;='Hoja De Calculo'!CE13,IF(CE$18=100,($X$21*CE$18*$B$2)-SUM($I44:CD44),IF(CE$18&gt;CD$19,((CE$18-CD$19+1)*$B$2*$X$21),IF(CE$18&gt;=CD$19,$X$21*$B$2))),0)</f>
        <v>0</v>
      </c>
      <c r="CF44" s="300">
        <f>IF('Hoja De Calculo'!CG13&gt;='Hoja De Calculo'!CF13,IF(CF$18=100,($X$21*CF$18*$B$2)-SUM($I44:CE44),IF(CF$18&gt;CE$19,((CF$18-CE$19+1)*$B$2*$X$21),IF(CF$18&gt;=CE$19,$X$21*$B$2))),0)</f>
        <v>0</v>
      </c>
      <c r="CG44" s="300">
        <f>IF('Hoja De Calculo'!CH13&gt;='Hoja De Calculo'!CG13,IF(CG$18=100,($X$21*CG$18*$B$2)-SUM($I44:CF44),IF(CG$18&gt;CF$19,((CG$18-CF$19+1)*$B$2*$X$21),IF(CG$18&gt;=CF$19,$X$21*$B$2))),0)</f>
        <v>0</v>
      </c>
      <c r="CH44" s="300">
        <f>IF('Hoja De Calculo'!CI13&gt;='Hoja De Calculo'!CH13,IF(CH$18=100,($X$21*CH$18*$B$2)-SUM($I44:CG44),IF(CH$18&gt;CG$19,((CH$18-CG$19+1)*$B$2*$X$21),IF(CH$18&gt;=CG$19,$X$21*$B$2))),0)</f>
        <v>0</v>
      </c>
      <c r="CI44" s="300">
        <f>IF('Hoja De Calculo'!CJ13&gt;='Hoja De Calculo'!CI13,IF(CI$18=100,($X$21*CI$18*$B$2)-SUM($I44:CH44),IF(CI$18&gt;CH$19,((CI$18-CH$19+1)*$B$2*$X$21),IF(CI$18&gt;=CH$19,$X$21*$B$2))),0)</f>
        <v>0</v>
      </c>
      <c r="CJ44" s="300">
        <f>IF('Hoja De Calculo'!CK13&gt;='Hoja De Calculo'!CJ13,IF(CJ$18=100,($X$21*CJ$18*$B$2)-SUM($I44:CI44),IF(CJ$18&gt;CI$19,((CJ$18-CI$19+1)*$B$2*$X$21),IF(CJ$18&gt;=CI$19,$X$21*$B$2))),0)</f>
        <v>0</v>
      </c>
      <c r="CK44" s="300">
        <f>IF('Hoja De Calculo'!CL13&gt;='Hoja De Calculo'!CK13,IF(CK$18=100,($X$21*CK$18*$B$2)-SUM($I44:CJ44),IF(CK$18&gt;CJ$19,((CK$18-CJ$19+1)*$B$2*$X$21),IF(CK$18&gt;=CJ$19,$X$21*$B$2))),0)</f>
        <v>0</v>
      </c>
      <c r="CL44" s="300">
        <f>IF('Hoja De Calculo'!CM13&gt;='Hoja De Calculo'!CL13,IF(CL$18=100,($X$21*CL$18*$B$2)-SUM($I44:CK44),IF(CL$18&gt;CK$19,((CL$18-CK$19+1)*$B$2*$X$21),IF(CL$18&gt;=CK$19,$X$21*$B$2))),0)</f>
        <v>0</v>
      </c>
      <c r="CM44" s="300">
        <f>IF('Hoja De Calculo'!CN13&gt;='Hoja De Calculo'!CM13,IF(CM$18=100,($X$21*CM$18*$B$2)-SUM($I44:CL44),IF(CM$18&gt;CL$19,((CM$18-CL$19+1)*$B$2*$X$21),IF(CM$18&gt;=CL$19,$X$21*$B$2))),0)</f>
        <v>0</v>
      </c>
      <c r="CN44" s="300">
        <f>IF('Hoja De Calculo'!CO13&gt;='Hoja De Calculo'!CN13,IF(CN$18=100,($X$21*CN$18*$B$2)-SUM($I44:CM44),IF(CN$18&gt;CM$19,((CN$18-CM$19+1)*$B$2*$X$21),IF(CN$18&gt;=CM$19,$X$21*$B$2))),0)</f>
        <v>0</v>
      </c>
      <c r="CO44" s="300">
        <f>IF('Hoja De Calculo'!CP13&gt;='Hoja De Calculo'!CO13,IF(CO$18=100,($X$21*CO$18*$B$2)-SUM($I44:CN44),IF(CO$18&gt;CN$19,((CO$18-CN$19+1)*$B$2*$X$21),IF(CO$18&gt;=CN$19,$X$21*$B$2))),0)</f>
        <v>0</v>
      </c>
      <c r="CP44" s="300">
        <f>IF('Hoja De Calculo'!CQ13&gt;='Hoja De Calculo'!CP13,IF(CP$18=100,($X$21*CP$18*$B$2)-SUM($I44:CO44),IF(CP$18&gt;CO$19,((CP$18-CO$19+1)*$B$2*$X$21),IF(CP$18&gt;=CO$19,$X$21*$B$2))),0)</f>
        <v>0</v>
      </c>
      <c r="CQ44" s="300">
        <f>IF('Hoja De Calculo'!CR13&gt;='Hoja De Calculo'!CQ13,IF(CQ$18=100,($X$21*CQ$18*$B$2)-SUM($I44:CP44),IF(CQ$18&gt;CP$19,((CQ$18-CP$19+1)*$B$2*$X$21),IF(CQ$18&gt;=CP$19,$X$21*$B$2))),0)</f>
        <v>0</v>
      </c>
      <c r="CR44" s="300">
        <f>IF('Hoja De Calculo'!CS13&gt;='Hoja De Calculo'!CR13,IF(CR$18=100,($X$21*CR$18*$B$2)-SUM($I44:CQ44),IF(CR$18&gt;CQ$19,((CR$18-CQ$19+1)*$B$2*$X$21),IF(CR$18&gt;=CQ$19,$X$21*$B$2))),0)</f>
        <v>0</v>
      </c>
      <c r="CS44" s="300">
        <f>IF('Hoja De Calculo'!CT13&gt;='Hoja De Calculo'!CS13,IF(CS$18=100,($X$21*CS$18*$B$2)-SUM($I44:CR44),IF(CS$18&gt;CR$19,((CS$18-CR$19+1)*$B$2*$X$21),IF(CS$18&gt;=CR$19,$X$21*$B$2))),0)</f>
        <v>0</v>
      </c>
      <c r="CT44" s="300">
        <f>IF('Hoja De Calculo'!CU13&gt;='Hoja De Calculo'!CT13,IF(CT$18=100,($X$21*CT$18*$B$2)-SUM($I44:CS44),IF(CT$18&gt;CS$19,((CT$18-CS$19+1)*$B$2*$X$21),IF(CT$18&gt;=CS$19,$X$21*$B$2))),0)</f>
        <v>0</v>
      </c>
      <c r="CU44" s="300">
        <f>IF('Hoja De Calculo'!CV13&gt;='Hoja De Calculo'!CU13,IF(CU$18=100,($X$21*CU$18*$B$2)-SUM($I44:CT44),IF(CU$18&gt;CT$19,((CU$18-CT$19+1)*$B$2*$X$21),IF(CU$18&gt;=CT$19,$X$21*$B$2))),0)</f>
        <v>0</v>
      </c>
      <c r="CV44" s="300">
        <f>IF('Hoja De Calculo'!CW13&gt;='Hoja De Calculo'!CV13,IF(CV$18=100,($X$21*CV$18*$B$2)-SUM($I44:CU44),IF(CV$18&gt;CU$19,((CV$18-CU$19+1)*$B$2*$X$21),IF(CV$18&gt;=CU$19,$X$21*$B$2))),0)</f>
        <v>0</v>
      </c>
      <c r="CW44" s="300">
        <f>IF('Hoja De Calculo'!CX13&gt;='Hoja De Calculo'!CW13,IF(CW$18=100,($X$21*CW$18*$B$2)-SUM($I44:CV44),IF(CW$18&gt;CV$19,((CW$18-CV$19+1)*$B$2*$X$21),IF(CW$18&gt;=CV$19,$X$21*$B$2))),0)</f>
        <v>0</v>
      </c>
    </row>
    <row r="45" spans="1:101" x14ac:dyDescent="0.35">
      <c r="A45" t="s">
        <v>178</v>
      </c>
      <c r="C45" s="265"/>
      <c r="D45" s="265"/>
      <c r="E45" s="265"/>
      <c r="F45" s="265"/>
      <c r="G45" s="265"/>
      <c r="H45" s="265"/>
      <c r="I45" s="265"/>
      <c r="J45" s="265"/>
      <c r="K45" s="265"/>
      <c r="L45" s="265"/>
      <c r="M45" s="265"/>
      <c r="N45" s="265"/>
      <c r="O45" s="265"/>
      <c r="P45" s="265"/>
      <c r="Q45" s="265"/>
      <c r="R45" s="265"/>
      <c r="S45" s="265"/>
      <c r="T45" s="273"/>
      <c r="U45" s="280"/>
      <c r="V45" s="280"/>
      <c r="W45" s="280"/>
      <c r="X45" s="280"/>
      <c r="Y45" s="287">
        <f>(Y$21*$B$2*(Y$19+(IF(Y$19=100,0,1))))</f>
        <v>0</v>
      </c>
      <c r="Z45" s="300">
        <f>IF('Hoja De Calculo'!AA13&gt;='Hoja De Calculo'!Z13,IF(Z$18=100,($Y$21*Z$18*$B$2)-SUM($I45:Y45),IF(Z$18&gt;Y$19,((Z$18-Y$19+1)*$B$2*$Y$21),IF(Z$18&gt;=Y$19,$Y$21*$B$2))),0)</f>
        <v>0</v>
      </c>
      <c r="AA45" s="300">
        <f>IF('Hoja De Calculo'!AB13&gt;='Hoja De Calculo'!AA13,IF(AA$18=100,($Y$21*AA$18*$B$2)-SUM($I45:Z45),IF(AA$18&gt;Z$19,((AA$18-Z$19+1)*$B$2*$Y$21),IF(AA$18&gt;=Z$19,$Y$21*$B$2))),0)</f>
        <v>0</v>
      </c>
      <c r="AB45" s="300">
        <f>IF('Hoja De Calculo'!AC13&gt;='Hoja De Calculo'!AB13,IF(AB$18=100,($Y$21*AB$18*$B$2)-SUM($I45:AA45),IF(AB$18&gt;AA$19,((AB$18-AA$19+1)*$B$2*$Y$21),IF(AB$18&gt;=AA$19,$Y$21*$B$2))),0)</f>
        <v>0</v>
      </c>
      <c r="AC45" s="300">
        <f>IF('Hoja De Calculo'!AD13&gt;='Hoja De Calculo'!AC13,IF(AC$18=100,($Y$21*AC$18*$B$2)-SUM($I45:AB45),IF(AC$18&gt;AB$19,((AC$18-AB$19+1)*$B$2*$Y$21),IF(AC$18&gt;=AB$19,$Y$21*$B$2))),0)</f>
        <v>0</v>
      </c>
      <c r="AD45" s="300">
        <f>IF('Hoja De Calculo'!AE13&gt;='Hoja De Calculo'!AD13,IF(AD$18=100,($Y$21*AD$18*$B$2)-SUM($I45:AC45),IF(AD$18&gt;AC$19,((AD$18-AC$19+1)*$B$2*$Y$21),IF(AD$18&gt;=AC$19,$Y$21*$B$2))),0)</f>
        <v>0</v>
      </c>
      <c r="AE45" s="300">
        <f>IF('Hoja De Calculo'!AF13&gt;='Hoja De Calculo'!AE13,IF(AE$18=100,($Y$21*AE$18*$B$2)-SUM($I45:AD45),IF(AE$18&gt;AD$19,((AE$18-AD$19+1)*$B$2*$Y$21),IF(AE$18&gt;=AD$19,$Y$21*$B$2))),0)</f>
        <v>0</v>
      </c>
      <c r="AF45" s="300">
        <f>IF('Hoja De Calculo'!AG13&gt;='Hoja De Calculo'!AF13,IF(AF$18=100,($Y$21*AF$18*$B$2)-SUM($I45:AE45),IF(AF$18&gt;AE$19,((AF$18-AE$19+1)*$B$2*$Y$21),IF(AF$18&gt;=AE$19,$Y$21*$B$2))),0)</f>
        <v>0</v>
      </c>
      <c r="AG45" s="300">
        <f>IF('Hoja De Calculo'!AH13&gt;='Hoja De Calculo'!AG13,IF(AG$18=100,($Y$21*AG$18*$B$2)-SUM($I45:AF45),IF(AG$18&gt;AF$19,((AG$18-AF$19+1)*$B$2*$Y$21),IF(AG$18&gt;=AF$19,$Y$21*$B$2))),0)</f>
        <v>0</v>
      </c>
      <c r="AH45" s="300">
        <f>IF('Hoja De Calculo'!AI13&gt;='Hoja De Calculo'!AH13,IF(AH$18=100,($Y$21*AH$18*$B$2)-SUM($I45:AG45),IF(AH$18&gt;AG$19,((AH$18-AG$19+1)*$B$2*$Y$21),IF(AH$18&gt;=AG$19,$Y$21*$B$2))),0)</f>
        <v>0</v>
      </c>
      <c r="AI45" s="300">
        <f>IF('Hoja De Calculo'!AJ13&gt;='Hoja De Calculo'!AI13,IF(AI$18=100,($Y$21*AI$18*$B$2)-SUM($I45:AH45),IF(AI$18&gt;AH$19,((AI$18-AH$19+1)*$B$2*$Y$21),IF(AI$18&gt;=AH$19,$Y$21*$B$2))),0)</f>
        <v>0</v>
      </c>
      <c r="AJ45" s="300">
        <f>IF('Hoja De Calculo'!AK13&gt;='Hoja De Calculo'!AJ13,IF(AJ$18=100,($Y$21*AJ$18*$B$2)-SUM($I45:AI45),IF(AJ$18&gt;AI$19,((AJ$18-AI$19+1)*$B$2*$Y$21),IF(AJ$18&gt;=AI$19,$Y$21*$B$2))),0)</f>
        <v>0</v>
      </c>
      <c r="AK45" s="300">
        <f>IF('Hoja De Calculo'!AL13&gt;='Hoja De Calculo'!AK13,IF(AK$18=100,($Y$21*AK$18*$B$2)-SUM($I45:AJ45),IF(AK$18&gt;AJ$19,((AK$18-AJ$19+1)*$B$2*$Y$21),IF(AK$18&gt;=AJ$19,$Y$21*$B$2))),0)</f>
        <v>0</v>
      </c>
      <c r="AL45" s="300">
        <f>IF('Hoja De Calculo'!AM13&gt;='Hoja De Calculo'!AL13,IF(AL$18=100,($Y$21*AL$18*$B$2)-SUM($I45:AK45),IF(AL$18&gt;AK$19,((AL$18-AK$19+1)*$B$2*$Y$21),IF(AL$18&gt;=AK$19,$Y$21*$B$2))),0)</f>
        <v>0</v>
      </c>
      <c r="AM45" s="300">
        <f>IF('Hoja De Calculo'!AN13&gt;='Hoja De Calculo'!AM13,IF(AM$18=100,($Y$21*AM$18*$B$2)-SUM($I45:AL45),IF(AM$18&gt;AL$19,((AM$18-AL$19+1)*$B$2*$Y$21),IF(AM$18&gt;=AL$19,$Y$21*$B$2))),0)</f>
        <v>0</v>
      </c>
      <c r="AN45" s="300">
        <f>IF('Hoja De Calculo'!AO13&gt;='Hoja De Calculo'!AN13,IF(AN$18=100,($Y$21*AN$18*$B$2)-SUM($I45:AM45),IF(AN$18&gt;AM$19,((AN$18-AM$19+1)*$B$2*$Y$21),IF(AN$18&gt;=AM$19,$Y$21*$B$2))),0)</f>
        <v>0</v>
      </c>
      <c r="AO45" s="300">
        <f>IF('Hoja De Calculo'!AP13&gt;='Hoja De Calculo'!AO13,IF(AO$18=100,($Y$21*AO$18*$B$2)-SUM($I45:AN45),IF(AO$18&gt;AN$19,((AO$18-AN$19+1)*$B$2*$Y$21),IF(AO$18&gt;=AN$19,$Y$21*$B$2))),0)</f>
        <v>0</v>
      </c>
      <c r="AP45" s="300">
        <f>IF('Hoja De Calculo'!AQ13&gt;='Hoja De Calculo'!AP13,IF(AP$18=100,($Y$21*AP$18*$B$2)-SUM($I45:AO45),IF(AP$18&gt;AO$19,((AP$18-AO$19+1)*$B$2*$Y$21),IF(AP$18&gt;=AO$19,$Y$21*$B$2))),0)</f>
        <v>0</v>
      </c>
      <c r="AQ45" s="300">
        <f>IF('Hoja De Calculo'!AR13&gt;='Hoja De Calculo'!AQ13,IF(AQ$18=100,($Y$21*AQ$18*$B$2)-SUM($I45:AP45),IF(AQ$18&gt;AP$19,((AQ$18-AP$19+1)*$B$2*$Y$21),IF(AQ$18&gt;=AP$19,$Y$21*$B$2))),0)</f>
        <v>0</v>
      </c>
      <c r="AR45" s="300">
        <f>IF('Hoja De Calculo'!AS13&gt;='Hoja De Calculo'!AR13,IF(AR$18=100,($Y$21*AR$18*$B$2)-SUM($I45:AQ45),IF(AR$18&gt;AQ$19,((AR$18-AQ$19+1)*$B$2*$Y$21),IF(AR$18&gt;=AQ$19,$Y$21*$B$2))),0)</f>
        <v>0</v>
      </c>
      <c r="AS45" s="300">
        <f>IF('Hoja De Calculo'!AT13&gt;='Hoja De Calculo'!AS13,IF(AS$18=100,($Y$21*AS$18*$B$2)-SUM($I45:AR45),IF(AS$18&gt;AR$19,((AS$18-AR$19+1)*$B$2*$Y$21),IF(AS$18&gt;=AR$19,$Y$21*$B$2))),0)</f>
        <v>0</v>
      </c>
      <c r="AT45" s="300">
        <f>IF('Hoja De Calculo'!AU13&gt;='Hoja De Calculo'!AT13,IF(AT$18=100,($Y$21*AT$18*$B$2)-SUM($I45:AS45),IF(AT$18&gt;AS$19,((AT$18-AS$19+1)*$B$2*$Y$21),IF(AT$18&gt;=AS$19,$Y$21*$B$2))),0)</f>
        <v>0</v>
      </c>
      <c r="AU45" s="300">
        <f>IF('Hoja De Calculo'!AV13&gt;='Hoja De Calculo'!AU13,IF(AU$18=100,($Y$21*AU$18*$B$2)-SUM($I45:AT45),IF(AU$18&gt;AT$19,((AU$18-AT$19+1)*$B$2*$Y$21),IF(AU$18&gt;=AT$19,$Y$21*$B$2))),0)</f>
        <v>0</v>
      </c>
      <c r="AV45" s="300">
        <f>IF('Hoja De Calculo'!AW13&gt;='Hoja De Calculo'!AV13,IF(AV$18=100,($Y$21*AV$18*$B$2)-SUM($I45:AU45),IF(AV$18&gt;AU$19,((AV$18-AU$19+1)*$B$2*$Y$21),IF(AV$18&gt;=AU$19,$Y$21*$B$2))),0)</f>
        <v>0</v>
      </c>
      <c r="AW45" s="300">
        <f>IF('Hoja De Calculo'!AX13&gt;='Hoja De Calculo'!AW13,IF(AW$18=100,($Y$21*AW$18*$B$2)-SUM($I45:AV45),IF(AW$18&gt;AV$19,((AW$18-AV$19+1)*$B$2*$Y$21),IF(AW$18&gt;=AV$19,$Y$21*$B$2))),0)</f>
        <v>0</v>
      </c>
      <c r="AX45" s="300">
        <f>IF('Hoja De Calculo'!AY13&gt;='Hoja De Calculo'!AX13,IF(AX$18=100,($Y$21*AX$18*$B$2)-SUM($I45:AW45),IF(AX$18&gt;AW$19,((AX$18-AW$19+1)*$B$2*$Y$21),IF(AX$18&gt;=AW$19,$Y$21*$B$2))),0)</f>
        <v>0</v>
      </c>
      <c r="AY45" s="300">
        <f>IF('Hoja De Calculo'!AZ13&gt;='Hoja De Calculo'!AY13,IF(AY$18=100,($Y$21*AY$18*$B$2)-SUM($I45:AX45),IF(AY$18&gt;AX$19,((AY$18-AX$19+1)*$B$2*$Y$21),IF(AY$18&gt;=AX$19,$Y$21*$B$2))),0)</f>
        <v>0</v>
      </c>
      <c r="AZ45" s="300">
        <f>IF('Hoja De Calculo'!BA13&gt;='Hoja De Calculo'!AZ13,IF(AZ$18=100,($Y$21*AZ$18*$B$2)-SUM($I45:AY45),IF(AZ$18&gt;AY$19,((AZ$18-AY$19+1)*$B$2*$Y$21),IF(AZ$18&gt;=AY$19,$Y$21*$B$2))),0)</f>
        <v>0</v>
      </c>
      <c r="BA45" s="300">
        <f>IF('Hoja De Calculo'!BB13&gt;='Hoja De Calculo'!BA13,IF(BA$18=100,($Y$21*BA$18*$B$2)-SUM($I45:AZ45),IF(BA$18&gt;AZ$19,((BA$18-AZ$19+1)*$B$2*$Y$21),IF(BA$18&gt;=AZ$19,$Y$21*$B$2))),0)</f>
        <v>0</v>
      </c>
      <c r="BB45" s="300">
        <f>IF('Hoja De Calculo'!BC13&gt;='Hoja De Calculo'!BB13,IF(BB$18=100,($Y$21*BB$18*$B$2)-SUM($I45:BA45),IF(BB$18&gt;BA$19,((BB$18-BA$19+1)*$B$2*$Y$21),IF(BB$18&gt;=BA$19,$Y$21*$B$2))),0)</f>
        <v>0</v>
      </c>
      <c r="BC45" s="300">
        <f>IF('Hoja De Calculo'!BD13&gt;='Hoja De Calculo'!BC13,IF(BC$18=100,($Y$21*BC$18*$B$2)-SUM($I45:BB45),IF(BC$18&gt;BB$19,((BC$18-BB$19+1)*$B$2*$Y$21),IF(BC$18&gt;=BB$19,$Y$21*$B$2))),0)</f>
        <v>0</v>
      </c>
      <c r="BD45" s="300">
        <f>IF('Hoja De Calculo'!BE13&gt;='Hoja De Calculo'!BD13,IF(BD$18=100,($Y$21*BD$18*$B$2)-SUM($I45:BC45),IF(BD$18&gt;BC$19,((BD$18-BC$19+1)*$B$2*$Y$21),IF(BD$18&gt;=BC$19,$Y$21*$B$2))),0)</f>
        <v>0</v>
      </c>
      <c r="BE45" s="300">
        <f>IF('Hoja De Calculo'!BF13&gt;='Hoja De Calculo'!BE13,IF(BE$18=100,($Y$21*BE$18*$B$2)-SUM($I45:BD45),IF(BE$18&gt;BD$19,((BE$18-BD$19+1)*$B$2*$Y$21),IF(BE$18&gt;=BD$19,$Y$21*$B$2))),0)</f>
        <v>0</v>
      </c>
      <c r="BF45" s="300">
        <f>IF('Hoja De Calculo'!BG13&gt;='Hoja De Calculo'!BF13,IF(BF$18=100,($Y$21*BF$18*$B$2)-SUM($I45:BE45),IF(BF$18&gt;BE$19,((BF$18-BE$19+1)*$B$2*$Y$21),IF(BF$18&gt;=BE$19,$Y$21*$B$2))),0)</f>
        <v>0</v>
      </c>
      <c r="BG45" s="300">
        <f>IF('Hoja De Calculo'!BH13&gt;='Hoja De Calculo'!BG13,IF(BG$18=100,($Y$21*BG$18*$B$2)-SUM($I45:BF45),IF(BG$18&gt;BF$19,((BG$18-BF$19+1)*$B$2*$Y$21),IF(BG$18&gt;=BF$19,$Y$21*$B$2))),0)</f>
        <v>0</v>
      </c>
      <c r="BH45" s="300">
        <f>IF('Hoja De Calculo'!BI13&gt;='Hoja De Calculo'!BH13,IF(BH$18=100,($Y$21*BH$18*$B$2)-SUM($I45:BG45),IF(BH$18&gt;BG$19,((BH$18-BG$19+1)*$B$2*$Y$21),IF(BH$18&gt;=BG$19,$Y$21*$B$2))),0)</f>
        <v>0</v>
      </c>
      <c r="BI45" s="300">
        <f>IF('Hoja De Calculo'!BJ13&gt;='Hoja De Calculo'!BI13,IF(BI$18=100,($Y$21*BI$18*$B$2)-SUM($I45:BH45),IF(BI$18&gt;BH$19,((BI$18-BH$19+1)*$B$2*$Y$21),IF(BI$18&gt;=BH$19,$Y$21*$B$2))),0)</f>
        <v>0</v>
      </c>
      <c r="BJ45" s="300">
        <f>IF('Hoja De Calculo'!BK13&gt;='Hoja De Calculo'!BJ13,IF(BJ$18=100,($Y$21*BJ$18*$B$2)-SUM($I45:BI45),IF(BJ$18&gt;BI$19,((BJ$18-BI$19+1)*$B$2*$Y$21),IF(BJ$18&gt;=BI$19,$Y$21*$B$2))),0)</f>
        <v>0</v>
      </c>
      <c r="BK45" s="300">
        <f>IF('Hoja De Calculo'!BL13&gt;='Hoja De Calculo'!BK13,IF(BK$18=100,($Y$21*BK$18*$B$2)-SUM($I45:BJ45),IF(BK$18&gt;BJ$19,((BK$18-BJ$19+1)*$B$2*$Y$21),IF(BK$18&gt;=BJ$19,$Y$21*$B$2))),0)</f>
        <v>0</v>
      </c>
      <c r="BL45" s="300">
        <f>IF('Hoja De Calculo'!BM13&gt;='Hoja De Calculo'!BL13,IF(BL$18=100,($Y$21*BL$18*$B$2)-SUM($I45:BK45),IF(BL$18&gt;BK$19,((BL$18-BK$19+1)*$B$2*$Y$21),IF(BL$18&gt;=BK$19,$Y$21*$B$2))),0)</f>
        <v>0</v>
      </c>
      <c r="BM45" s="300">
        <f>IF('Hoja De Calculo'!BN13&gt;='Hoja De Calculo'!BM13,IF(BM$18=100,($Y$21*BM$18*$B$2)-SUM($I45:BL45),IF(BM$18&gt;BL$19,((BM$18-BL$19+1)*$B$2*$Y$21),IF(BM$18&gt;=BL$19,$Y$21*$B$2))),0)</f>
        <v>0</v>
      </c>
      <c r="BN45" s="300">
        <f>IF('Hoja De Calculo'!BO13&gt;='Hoja De Calculo'!BN13,IF(BN$18=100,($Y$21*BN$18*$B$2)-SUM($I45:BM45),IF(BN$18&gt;BM$19,((BN$18-BM$19+1)*$B$2*$Y$21),IF(BN$18&gt;=BM$19,$Y$21*$B$2))),0)</f>
        <v>0</v>
      </c>
      <c r="BO45" s="300">
        <f>IF('Hoja De Calculo'!BP13&gt;='Hoja De Calculo'!BO13,IF(BO$18=100,($Y$21*BO$18*$B$2)-SUM($I45:BN45),IF(BO$18&gt;BN$19,((BO$18-BN$19+1)*$B$2*$Y$21),IF(BO$18&gt;=BN$19,$Y$21*$B$2))),0)</f>
        <v>0</v>
      </c>
      <c r="BP45" s="300">
        <f>IF('Hoja De Calculo'!BQ13&gt;='Hoja De Calculo'!BP13,IF(BP$18=100,($Y$21*BP$18*$B$2)-SUM($I45:BO45),IF(BP$18&gt;BO$19,((BP$18-BO$19+1)*$B$2*$Y$21),IF(BP$18&gt;=BO$19,$Y$21*$B$2))),0)</f>
        <v>0</v>
      </c>
      <c r="BQ45" s="300">
        <f>IF('Hoja De Calculo'!BR13&gt;='Hoja De Calculo'!BQ13,IF(BQ$18=100,($Y$21*BQ$18*$B$2)-SUM($I45:BP45),IF(BQ$18&gt;BP$19,((BQ$18-BP$19+1)*$B$2*$Y$21),IF(BQ$18&gt;=BP$19,$Y$21*$B$2))),0)</f>
        <v>0</v>
      </c>
      <c r="BR45" s="300">
        <f>IF('Hoja De Calculo'!BS13&gt;='Hoja De Calculo'!BR13,IF(BR$18=100,($Y$21*BR$18*$B$2)-SUM($I45:BQ45),IF(BR$18&gt;BQ$19,((BR$18-BQ$19+1)*$B$2*$Y$21),IF(BR$18&gt;=BQ$19,$Y$21*$B$2))),0)</f>
        <v>0</v>
      </c>
      <c r="BS45" s="300">
        <f>IF('Hoja De Calculo'!BT13&gt;='Hoja De Calculo'!BS13,IF(BS$18=100,($Y$21*BS$18*$B$2)-SUM($I45:BR45),IF(BS$18&gt;BR$19,((BS$18-BR$19+1)*$B$2*$Y$21),IF(BS$18&gt;=BR$19,$Y$21*$B$2))),0)</f>
        <v>0</v>
      </c>
      <c r="BT45" s="300">
        <f>IF('Hoja De Calculo'!BU13&gt;='Hoja De Calculo'!BT13,IF(BT$18=100,($Y$21*BT$18*$B$2)-SUM($I45:BS45),IF(BT$18&gt;BS$19,((BT$18-BS$19+1)*$B$2*$Y$21),IF(BT$18&gt;=BS$19,$Y$21*$B$2))),0)</f>
        <v>0</v>
      </c>
      <c r="BU45" s="300">
        <f>IF('Hoja De Calculo'!BV13&gt;='Hoja De Calculo'!BU13,IF(BU$18=100,($Y$21*BU$18*$B$2)-SUM($I45:BT45),IF(BU$18&gt;BT$19,((BU$18-BT$19+1)*$B$2*$Y$21),IF(BU$18&gt;=BT$19,$Y$21*$B$2))),0)</f>
        <v>0</v>
      </c>
      <c r="BV45" s="300">
        <f>IF('Hoja De Calculo'!BW13&gt;='Hoja De Calculo'!BV13,IF(BV$18=100,($Y$21*BV$18*$B$2)-SUM($I45:BU45),IF(BV$18&gt;BU$19,((BV$18-BU$19+1)*$B$2*$Y$21),IF(BV$18&gt;=BU$19,$Y$21*$B$2))),0)</f>
        <v>0</v>
      </c>
      <c r="BW45" s="300">
        <f>IF('Hoja De Calculo'!BX13&gt;='Hoja De Calculo'!BW13,IF(BW$18=100,($Y$21*BW$18*$B$2)-SUM($I45:BV45),IF(BW$18&gt;BV$19,((BW$18-BV$19+1)*$B$2*$Y$21),IF(BW$18&gt;=BV$19,$Y$21*$B$2))),0)</f>
        <v>0</v>
      </c>
      <c r="BX45" s="300">
        <f>IF('Hoja De Calculo'!BY13&gt;='Hoja De Calculo'!BX13,IF(BX$18=100,($Y$21*BX$18*$B$2)-SUM($I45:BW45),IF(BX$18&gt;BW$19,((BX$18-BW$19+1)*$B$2*$Y$21),IF(BX$18&gt;=BW$19,$Y$21*$B$2))),0)</f>
        <v>0</v>
      </c>
      <c r="BY45" s="300">
        <f>IF('Hoja De Calculo'!BZ13&gt;='Hoja De Calculo'!BY13,IF(BY$18=100,($Y$21*BY$18*$B$2)-SUM($I45:BX45),IF(BY$18&gt;BX$19,((BY$18-BX$19+1)*$B$2*$Y$21),IF(BY$18&gt;=BX$19,$Y$21*$B$2))),0)</f>
        <v>0</v>
      </c>
      <c r="BZ45" s="300">
        <f>IF('Hoja De Calculo'!CA13&gt;='Hoja De Calculo'!BZ13,IF(BZ$18=100,($Y$21*BZ$18*$B$2)-SUM($I45:BY45),IF(BZ$18&gt;BY$19,((BZ$18-BY$19+1)*$B$2*$Y$21),IF(BZ$18&gt;=BY$19,$Y$21*$B$2))),0)</f>
        <v>0</v>
      </c>
      <c r="CA45" s="300">
        <f>IF('Hoja De Calculo'!CB13&gt;='Hoja De Calculo'!CA13,IF(CA$18=100,($Y$21*CA$18*$B$2)-SUM($I45:BZ45),IF(CA$18&gt;BZ$19,((CA$18-BZ$19+1)*$B$2*$Y$21),IF(CA$18&gt;=BZ$19,$Y$21*$B$2))),0)</f>
        <v>0</v>
      </c>
      <c r="CB45" s="300">
        <f>IF('Hoja De Calculo'!CC13&gt;='Hoja De Calculo'!CB13,IF(CB$18=100,($Y$21*CB$18*$B$2)-SUM($I45:CA45),IF(CB$18&gt;CA$19,((CB$18-CA$19+1)*$B$2*$Y$21),IF(CB$18&gt;=CA$19,$Y$21*$B$2))),0)</f>
        <v>0</v>
      </c>
      <c r="CC45" s="300">
        <f>IF('Hoja De Calculo'!CD13&gt;='Hoja De Calculo'!CC13,IF(CC$18=100,($Y$21*CC$18*$B$2)-SUM($I45:CB45),IF(CC$18&gt;CB$19,((CC$18-CB$19+1)*$B$2*$Y$21),IF(CC$18&gt;=CB$19,$Y$21*$B$2))),0)</f>
        <v>0</v>
      </c>
      <c r="CD45" s="300">
        <f>IF('Hoja De Calculo'!CE13&gt;='Hoja De Calculo'!CD13,IF(CD$18=100,($Y$21*CD$18*$B$2)-SUM($I45:CC45),IF(CD$18&gt;CC$19,((CD$18-CC$19+1)*$B$2*$Y$21),IF(CD$18&gt;=CC$19,$Y$21*$B$2))),0)</f>
        <v>0</v>
      </c>
      <c r="CE45" s="300">
        <f>IF('Hoja De Calculo'!CF13&gt;='Hoja De Calculo'!CE13,IF(CE$18=100,($Y$21*CE$18*$B$2)-SUM($I45:CD45),IF(CE$18&gt;CD$19,((CE$18-CD$19+1)*$B$2*$Y$21),IF(CE$18&gt;=CD$19,$Y$21*$B$2))),0)</f>
        <v>0</v>
      </c>
      <c r="CF45" s="300">
        <f>IF('Hoja De Calculo'!CG13&gt;='Hoja De Calculo'!CF13,IF(CF$18=100,($Y$21*CF$18*$B$2)-SUM($I45:CE45),IF(CF$18&gt;CE$19,((CF$18-CE$19+1)*$B$2*$Y$21),IF(CF$18&gt;=CE$19,$Y$21*$B$2))),0)</f>
        <v>0</v>
      </c>
      <c r="CG45" s="300">
        <f>IF('Hoja De Calculo'!CH13&gt;='Hoja De Calculo'!CG13,IF(CG$18=100,($Y$21*CG$18*$B$2)-SUM($I45:CF45),IF(CG$18&gt;CF$19,((CG$18-CF$19+1)*$B$2*$Y$21),IF(CG$18&gt;=CF$19,$Y$21*$B$2))),0)</f>
        <v>0</v>
      </c>
      <c r="CH45" s="300">
        <f>IF('Hoja De Calculo'!CI13&gt;='Hoja De Calculo'!CH13,IF(CH$18=100,($Y$21*CH$18*$B$2)-SUM($I45:CG45),IF(CH$18&gt;CG$19,((CH$18-CG$19+1)*$B$2*$Y$21),IF(CH$18&gt;=CG$19,$Y$21*$B$2))),0)</f>
        <v>0</v>
      </c>
      <c r="CI45" s="300">
        <f>IF('Hoja De Calculo'!CJ13&gt;='Hoja De Calculo'!CI13,IF(CI$18=100,($Y$21*CI$18*$B$2)-SUM($I45:CH45),IF(CI$18&gt;CH$19,((CI$18-CH$19+1)*$B$2*$Y$21),IF(CI$18&gt;=CH$19,$Y$21*$B$2))),0)</f>
        <v>0</v>
      </c>
      <c r="CJ45" s="300">
        <f>IF('Hoja De Calculo'!CK13&gt;='Hoja De Calculo'!CJ13,IF(CJ$18=100,($Y$21*CJ$18*$B$2)-SUM($I45:CI45),IF(CJ$18&gt;CI$19,((CJ$18-CI$19+1)*$B$2*$Y$21),IF(CJ$18&gt;=CI$19,$Y$21*$B$2))),0)</f>
        <v>0</v>
      </c>
      <c r="CK45" s="300">
        <f>IF('Hoja De Calculo'!CL13&gt;='Hoja De Calculo'!CK13,IF(CK$18=100,($Y$21*CK$18*$B$2)-SUM($I45:CJ45),IF(CK$18&gt;CJ$19,((CK$18-CJ$19+1)*$B$2*$Y$21),IF(CK$18&gt;=CJ$19,$Y$21*$B$2))),0)</f>
        <v>0</v>
      </c>
      <c r="CL45" s="300">
        <f>IF('Hoja De Calculo'!CM13&gt;='Hoja De Calculo'!CL13,IF(CL$18=100,($Y$21*CL$18*$B$2)-SUM($I45:CK45),IF(CL$18&gt;CK$19,((CL$18-CK$19+1)*$B$2*$Y$21),IF(CL$18&gt;=CK$19,$Y$21*$B$2))),0)</f>
        <v>0</v>
      </c>
      <c r="CM45" s="300">
        <f>IF('Hoja De Calculo'!CN13&gt;='Hoja De Calculo'!CM13,IF(CM$18=100,($Y$21*CM$18*$B$2)-SUM($I45:CL45),IF(CM$18&gt;CL$19,((CM$18-CL$19+1)*$B$2*$Y$21),IF(CM$18&gt;=CL$19,$Y$21*$B$2))),0)</f>
        <v>0</v>
      </c>
      <c r="CN45" s="300">
        <f>IF('Hoja De Calculo'!CO13&gt;='Hoja De Calculo'!CN13,IF(CN$18=100,($Y$21*CN$18*$B$2)-SUM($I45:CM45),IF(CN$18&gt;CM$19,((CN$18-CM$19+1)*$B$2*$Y$21),IF(CN$18&gt;=CM$19,$Y$21*$B$2))),0)</f>
        <v>0</v>
      </c>
      <c r="CO45" s="300">
        <f>IF('Hoja De Calculo'!CP13&gt;='Hoja De Calculo'!CO13,IF(CO$18=100,($Y$21*CO$18*$B$2)-SUM($I45:CN45),IF(CO$18&gt;CN$19,((CO$18-CN$19+1)*$B$2*$Y$21),IF(CO$18&gt;=CN$19,$Y$21*$B$2))),0)</f>
        <v>0</v>
      </c>
      <c r="CP45" s="300">
        <f>IF('Hoja De Calculo'!CQ13&gt;='Hoja De Calculo'!CP13,IF(CP$18=100,($Y$21*CP$18*$B$2)-SUM($I45:CO45),IF(CP$18&gt;CO$19,((CP$18-CO$19+1)*$B$2*$Y$21),IF(CP$18&gt;=CO$19,$Y$21*$B$2))),0)</f>
        <v>0</v>
      </c>
      <c r="CQ45" s="300">
        <f>IF('Hoja De Calculo'!CR13&gt;='Hoja De Calculo'!CQ13,IF(CQ$18=100,($Y$21*CQ$18*$B$2)-SUM($I45:CP45),IF(CQ$18&gt;CP$19,((CQ$18-CP$19+1)*$B$2*$Y$21),IF(CQ$18&gt;=CP$19,$Y$21*$B$2))),0)</f>
        <v>0</v>
      </c>
      <c r="CR45" s="300">
        <f>IF('Hoja De Calculo'!CS13&gt;='Hoja De Calculo'!CR13,IF(CR$18=100,($Y$21*CR$18*$B$2)-SUM($I45:CQ45),IF(CR$18&gt;CQ$19,((CR$18-CQ$19+1)*$B$2*$Y$21),IF(CR$18&gt;=CQ$19,$Y$21*$B$2))),0)</f>
        <v>0</v>
      </c>
      <c r="CS45" s="300">
        <f>IF('Hoja De Calculo'!CT13&gt;='Hoja De Calculo'!CS13,IF(CS$18=100,($Y$21*CS$18*$B$2)-SUM($I45:CR45),IF(CS$18&gt;CR$19,((CS$18-CR$19+1)*$B$2*$Y$21),IF(CS$18&gt;=CR$19,$Y$21*$B$2))),0)</f>
        <v>0</v>
      </c>
      <c r="CT45" s="300">
        <f>IF('Hoja De Calculo'!CU13&gt;='Hoja De Calculo'!CT13,IF(CT$18=100,($Y$21*CT$18*$B$2)-SUM($I45:CS45),IF(CT$18&gt;CS$19,((CT$18-CS$19+1)*$B$2*$Y$21),IF(CT$18&gt;=CS$19,$Y$21*$B$2))),0)</f>
        <v>0</v>
      </c>
      <c r="CU45" s="300">
        <f>IF('Hoja De Calculo'!CV13&gt;='Hoja De Calculo'!CU13,IF(CU$18=100,($Y$21*CU$18*$B$2)-SUM($I45:CT45),IF(CU$18&gt;CT$19,((CU$18-CT$19+1)*$B$2*$Y$21),IF(CU$18&gt;=CT$19,$Y$21*$B$2))),0)</f>
        <v>0</v>
      </c>
      <c r="CV45" s="300">
        <f>IF('Hoja De Calculo'!CW13&gt;='Hoja De Calculo'!CV13,IF(CV$18=100,($Y$21*CV$18*$B$2)-SUM($I45:CU45),IF(CV$18&gt;CU$19,((CV$18-CU$19+1)*$B$2*$Y$21),IF(CV$18&gt;=CU$19,$Y$21*$B$2))),0)</f>
        <v>0</v>
      </c>
      <c r="CW45" s="300">
        <f>IF('Hoja De Calculo'!CX13&gt;='Hoja De Calculo'!CW13,IF(CW$18=100,($Y$21*CW$18*$B$2)-SUM($I45:CV45),IF(CW$18&gt;CV$19,((CW$18-CV$19+1)*$B$2*$Y$21),IF(CW$18&gt;=CV$19,$Y$21*$B$2))),0)</f>
        <v>0</v>
      </c>
    </row>
    <row r="46" spans="1:101" x14ac:dyDescent="0.35">
      <c r="A46" t="s">
        <v>179</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87">
        <f>(Z$21*$B$2*(Z$19+(IF(Z$19=100,0,1))))</f>
        <v>0</v>
      </c>
      <c r="AA46" s="300">
        <f>IF('Hoja De Calculo'!AB13&gt;='Hoja De Calculo'!AA13,IF(AA$18=100,($Z$21*AA$18*$B$2)-SUM($I46:Z46),IF(AA$18&gt;Z$19,((AA$18-Z$19+1)*$B$2*$Z$21),IF(AA$18&gt;=Z$19,$Z$21*$B$2))),0)</f>
        <v>0</v>
      </c>
      <c r="AB46" s="300">
        <f>IF('Hoja De Calculo'!AC13&gt;='Hoja De Calculo'!AB13,IF(AB$18=100,($Z$21*AB$18*$B$2)-SUM($I46:AA46),IF(AB$18&gt;AA$19,((AB$18-AA$19+1)*$B$2*$Z$21),IF(AB$18&gt;=AA$19,$Z$21*$B$2))),0)</f>
        <v>0</v>
      </c>
      <c r="AC46" s="300">
        <f>IF('Hoja De Calculo'!AD13&gt;='Hoja De Calculo'!AC13,IF(AC$18=100,($Z$21*AC$18*$B$2)-SUM($I46:AB46),IF(AC$18&gt;AB$19,((AC$18-AB$19+1)*$B$2*$Z$21),IF(AC$18&gt;=AB$19,$Z$21*$B$2))),0)</f>
        <v>0</v>
      </c>
      <c r="AD46" s="300">
        <f>IF('Hoja De Calculo'!AE13&gt;='Hoja De Calculo'!AD13,IF(AD$18=100,($Z$21*AD$18*$B$2)-SUM($I46:AC46),IF(AD$18&gt;AC$19,((AD$18-AC$19+1)*$B$2*$Z$21),IF(AD$18&gt;=AC$19,$Z$21*$B$2))),0)</f>
        <v>0</v>
      </c>
      <c r="AE46" s="300">
        <f>IF('Hoja De Calculo'!AF13&gt;='Hoja De Calculo'!AE13,IF(AE$18=100,($Z$21*AE$18*$B$2)-SUM($I46:AD46),IF(AE$18&gt;AD$19,((AE$18-AD$19+1)*$B$2*$Z$21),IF(AE$18&gt;=AD$19,$Z$21*$B$2))),0)</f>
        <v>0</v>
      </c>
      <c r="AF46" s="300">
        <f>IF('Hoja De Calculo'!AG13&gt;='Hoja De Calculo'!AF13,IF(AF$18=100,($Z$21*AF$18*$B$2)-SUM($I46:AE46),IF(AF$18&gt;AE$19,((AF$18-AE$19+1)*$B$2*$Z$21),IF(AF$18&gt;=AE$19,$Z$21*$B$2))),0)</f>
        <v>0</v>
      </c>
      <c r="AG46" s="300">
        <f>IF('Hoja De Calculo'!AH13&gt;='Hoja De Calculo'!AG13,IF(AG$18=100,($Z$21*AG$18*$B$2)-SUM($I46:AF46),IF(AG$18&gt;AF$19,((AG$18-AF$19+1)*$B$2*$Z$21),IF(AG$18&gt;=AF$19,$Z$21*$B$2))),0)</f>
        <v>0</v>
      </c>
      <c r="AH46" s="300">
        <f>IF('Hoja De Calculo'!AI13&gt;='Hoja De Calculo'!AH13,IF(AH$18=100,($Z$21*AH$18*$B$2)-SUM($I46:AG46),IF(AH$18&gt;AG$19,((AH$18-AG$19+1)*$B$2*$Z$21),IF(AH$18&gt;=AG$19,$Z$21*$B$2))),0)</f>
        <v>0</v>
      </c>
      <c r="AI46" s="300">
        <f>IF('Hoja De Calculo'!AJ13&gt;='Hoja De Calculo'!AI13,IF(AI$18=100,($Z$21*AI$18*$B$2)-SUM($I46:AH46),IF(AI$18&gt;AH$19,((AI$18-AH$19+1)*$B$2*$Z$21),IF(AI$18&gt;=AH$19,$Z$21*$B$2))),0)</f>
        <v>0</v>
      </c>
      <c r="AJ46" s="300">
        <f>IF('Hoja De Calculo'!AK13&gt;='Hoja De Calculo'!AJ13,IF(AJ$18=100,($Z$21*AJ$18*$B$2)-SUM($I46:AI46),IF(AJ$18&gt;AI$19,((AJ$18-AI$19+1)*$B$2*$Z$21),IF(AJ$18&gt;=AI$19,$Z$21*$B$2))),0)</f>
        <v>0</v>
      </c>
      <c r="AK46" s="300">
        <f>IF('Hoja De Calculo'!AL13&gt;='Hoja De Calculo'!AK13,IF(AK$18=100,($Z$21*AK$18*$B$2)-SUM($I46:AJ46),IF(AK$18&gt;AJ$19,((AK$18-AJ$19+1)*$B$2*$Z$21),IF(AK$18&gt;=AJ$19,$Z$21*$B$2))),0)</f>
        <v>0</v>
      </c>
      <c r="AL46" s="300">
        <f>IF('Hoja De Calculo'!AM13&gt;='Hoja De Calculo'!AL13,IF(AL$18=100,($Z$21*AL$18*$B$2)-SUM($I46:AK46),IF(AL$18&gt;AK$19,((AL$18-AK$19+1)*$B$2*$Z$21),IF(AL$18&gt;=AK$19,$Z$21*$B$2))),0)</f>
        <v>0</v>
      </c>
      <c r="AM46" s="300">
        <f>IF('Hoja De Calculo'!AN13&gt;='Hoja De Calculo'!AM13,IF(AM$18=100,($Z$21*AM$18*$B$2)-SUM($I46:AL46),IF(AM$18&gt;AL$19,((AM$18-AL$19+1)*$B$2*$Z$21),IF(AM$18&gt;=AL$19,$Z$21*$B$2))),0)</f>
        <v>0</v>
      </c>
      <c r="AN46" s="300">
        <f>IF('Hoja De Calculo'!AO13&gt;='Hoja De Calculo'!AN13,IF(AN$18=100,($Z$21*AN$18*$B$2)-SUM($I46:AM46),IF(AN$18&gt;AM$19,((AN$18-AM$19+1)*$B$2*$Z$21),IF(AN$18&gt;=AM$19,$Z$21*$B$2))),0)</f>
        <v>0</v>
      </c>
      <c r="AO46" s="300">
        <f>IF('Hoja De Calculo'!AP13&gt;='Hoja De Calculo'!AO13,IF(AO$18=100,($Z$21*AO$18*$B$2)-SUM($I46:AN46),IF(AO$18&gt;AN$19,((AO$18-AN$19+1)*$B$2*$Z$21),IF(AO$18&gt;=AN$19,$Z$21*$B$2))),0)</f>
        <v>0</v>
      </c>
      <c r="AP46" s="300">
        <f>IF('Hoja De Calculo'!AQ13&gt;='Hoja De Calculo'!AP13,IF(AP$18=100,($Z$21*AP$18*$B$2)-SUM($I46:AO46),IF(AP$18&gt;AO$19,((AP$18-AO$19+1)*$B$2*$Z$21),IF(AP$18&gt;=AO$19,$Z$21*$B$2))),0)</f>
        <v>0</v>
      </c>
      <c r="AQ46" s="300">
        <f>IF('Hoja De Calculo'!AR13&gt;='Hoja De Calculo'!AQ13,IF(AQ$18=100,($Z$21*AQ$18*$B$2)-SUM($I46:AP46),IF(AQ$18&gt;AP$19,((AQ$18-AP$19+1)*$B$2*$Z$21),IF(AQ$18&gt;=AP$19,$Z$21*$B$2))),0)</f>
        <v>0</v>
      </c>
      <c r="AR46" s="300">
        <f>IF('Hoja De Calculo'!AS13&gt;='Hoja De Calculo'!AR13,IF(AR$18=100,($Z$21*AR$18*$B$2)-SUM($I46:AQ46),IF(AR$18&gt;AQ$19,((AR$18-AQ$19+1)*$B$2*$Z$21),IF(AR$18&gt;=AQ$19,$Z$21*$B$2))),0)</f>
        <v>0</v>
      </c>
      <c r="AS46" s="300">
        <f>IF('Hoja De Calculo'!AT13&gt;='Hoja De Calculo'!AS13,IF(AS$18=100,($Z$21*AS$18*$B$2)-SUM($I46:AR46),IF(AS$18&gt;AR$19,((AS$18-AR$19+1)*$B$2*$Z$21),IF(AS$18&gt;=AR$19,$Z$21*$B$2))),0)</f>
        <v>0</v>
      </c>
      <c r="AT46" s="300">
        <f>IF('Hoja De Calculo'!AU13&gt;='Hoja De Calculo'!AT13,IF(AT$18=100,($Z$21*AT$18*$B$2)-SUM($I46:AS46),IF(AT$18&gt;AS$19,((AT$18-AS$19+1)*$B$2*$Z$21),IF(AT$18&gt;=AS$19,$Z$21*$B$2))),0)</f>
        <v>0</v>
      </c>
      <c r="AU46" s="300">
        <f>IF('Hoja De Calculo'!AV13&gt;='Hoja De Calculo'!AU13,IF(AU$18=100,($Z$21*AU$18*$B$2)-SUM($I46:AT46),IF(AU$18&gt;AT$19,((AU$18-AT$19+1)*$B$2*$Z$21),IF(AU$18&gt;=AT$19,$Z$21*$B$2))),0)</f>
        <v>0</v>
      </c>
      <c r="AV46" s="300">
        <f>IF('Hoja De Calculo'!AW13&gt;='Hoja De Calculo'!AV13,IF(AV$18=100,($Z$21*AV$18*$B$2)-SUM($I46:AU46),IF(AV$18&gt;AU$19,((AV$18-AU$19+1)*$B$2*$Z$21),IF(AV$18&gt;=AU$19,$Z$21*$B$2))),0)</f>
        <v>0</v>
      </c>
      <c r="AW46" s="300">
        <f>IF('Hoja De Calculo'!AX13&gt;='Hoja De Calculo'!AW13,IF(AW$18=100,($Z$21*AW$18*$B$2)-SUM($I46:AV46),IF(AW$18&gt;AV$19,((AW$18-AV$19+1)*$B$2*$Z$21),IF(AW$18&gt;=AV$19,$Z$21*$B$2))),0)</f>
        <v>0</v>
      </c>
      <c r="AX46" s="300">
        <f>IF('Hoja De Calculo'!AY13&gt;='Hoja De Calculo'!AX13,IF(AX$18=100,($Z$21*AX$18*$B$2)-SUM($I46:AW46),IF(AX$18&gt;AW$19,((AX$18-AW$19+1)*$B$2*$Z$21),IF(AX$18&gt;=AW$19,$Z$21*$B$2))),0)</f>
        <v>0</v>
      </c>
      <c r="AY46" s="300">
        <f>IF('Hoja De Calculo'!AZ13&gt;='Hoja De Calculo'!AY13,IF(AY$18=100,($Z$21*AY$18*$B$2)-SUM($I46:AX46),IF(AY$18&gt;AX$19,((AY$18-AX$19+1)*$B$2*$Z$21),IF(AY$18&gt;=AX$19,$Z$21*$B$2))),0)</f>
        <v>0</v>
      </c>
      <c r="AZ46" s="300">
        <f>IF('Hoja De Calculo'!BA13&gt;='Hoja De Calculo'!AZ13,IF(AZ$18=100,($Z$21*AZ$18*$B$2)-SUM($I46:AY46),IF(AZ$18&gt;AY$19,((AZ$18-AY$19+1)*$B$2*$Z$21),IF(AZ$18&gt;=AY$19,$Z$21*$B$2))),0)</f>
        <v>0</v>
      </c>
      <c r="BA46" s="300">
        <f>IF('Hoja De Calculo'!BB13&gt;='Hoja De Calculo'!BA13,IF(BA$18=100,($Z$21*BA$18*$B$2)-SUM($I46:AZ46),IF(BA$18&gt;AZ$19,((BA$18-AZ$19+1)*$B$2*$Z$21),IF(BA$18&gt;=AZ$19,$Z$21*$B$2))),0)</f>
        <v>0</v>
      </c>
      <c r="BB46" s="300">
        <f>IF('Hoja De Calculo'!BC13&gt;='Hoja De Calculo'!BB13,IF(BB$18=100,($Z$21*BB$18*$B$2)-SUM($I46:BA46),IF(BB$18&gt;BA$19,((BB$18-BA$19+1)*$B$2*$Z$21),IF(BB$18&gt;=BA$19,$Z$21*$B$2))),0)</f>
        <v>0</v>
      </c>
      <c r="BC46" s="300">
        <f>IF('Hoja De Calculo'!BD13&gt;='Hoja De Calculo'!BC13,IF(BC$18=100,($Z$21*BC$18*$B$2)-SUM($I46:BB46),IF(BC$18&gt;BB$19,((BC$18-BB$19+1)*$B$2*$Z$21),IF(BC$18&gt;=BB$19,$Z$21*$B$2))),0)</f>
        <v>0</v>
      </c>
      <c r="BD46" s="300">
        <f>IF('Hoja De Calculo'!BE13&gt;='Hoja De Calculo'!BD13,IF(BD$18=100,($Z$21*BD$18*$B$2)-SUM($I46:BC46),IF(BD$18&gt;BC$19,((BD$18-BC$19+1)*$B$2*$Z$21),IF(BD$18&gt;=BC$19,$Z$21*$B$2))),0)</f>
        <v>0</v>
      </c>
      <c r="BE46" s="300">
        <f>IF('Hoja De Calculo'!BF13&gt;='Hoja De Calculo'!BE13,IF(BE$18=100,($Z$21*BE$18*$B$2)-SUM($I46:BD46),IF(BE$18&gt;BD$19,((BE$18-BD$19+1)*$B$2*$Z$21),IF(BE$18&gt;=BD$19,$Z$21*$B$2))),0)</f>
        <v>0</v>
      </c>
      <c r="BF46" s="300">
        <f>IF('Hoja De Calculo'!BG13&gt;='Hoja De Calculo'!BF13,IF(BF$18=100,($Z$21*BF$18*$B$2)-SUM($I46:BE46),IF(BF$18&gt;BE$19,((BF$18-BE$19+1)*$B$2*$Z$21),IF(BF$18&gt;=BE$19,$Z$21*$B$2))),0)</f>
        <v>0</v>
      </c>
      <c r="BG46" s="300">
        <f>IF('Hoja De Calculo'!BH13&gt;='Hoja De Calculo'!BG13,IF(BG$18=100,($Z$21*BG$18*$B$2)-SUM($I46:BF46),IF(BG$18&gt;BF$19,((BG$18-BF$19+1)*$B$2*$Z$21),IF(BG$18&gt;=BF$19,$Z$21*$B$2))),0)</f>
        <v>0</v>
      </c>
      <c r="BH46" s="300">
        <f>IF('Hoja De Calculo'!BI13&gt;='Hoja De Calculo'!BH13,IF(BH$18=100,($Z$21*BH$18*$B$2)-SUM($I46:BG46),IF(BH$18&gt;BG$19,((BH$18-BG$19+1)*$B$2*$Z$21),IF(BH$18&gt;=BG$19,$Z$21*$B$2))),0)</f>
        <v>0</v>
      </c>
      <c r="BI46" s="300">
        <f>IF('Hoja De Calculo'!BJ13&gt;='Hoja De Calculo'!BI13,IF(BI$18=100,($Z$21*BI$18*$B$2)-SUM($I46:BH46),IF(BI$18&gt;BH$19,((BI$18-BH$19+1)*$B$2*$Z$21),IF(BI$18&gt;=BH$19,$Z$21*$B$2))),0)</f>
        <v>0</v>
      </c>
      <c r="BJ46" s="300">
        <f>IF('Hoja De Calculo'!BK13&gt;='Hoja De Calculo'!BJ13,IF(BJ$18=100,($Z$21*BJ$18*$B$2)-SUM($I46:BI46),IF(BJ$18&gt;BI$19,((BJ$18-BI$19+1)*$B$2*$Z$21),IF(BJ$18&gt;=BI$19,$Z$21*$B$2))),0)</f>
        <v>0</v>
      </c>
      <c r="BK46" s="300">
        <f>IF('Hoja De Calculo'!BL13&gt;='Hoja De Calculo'!BK13,IF(BK$18=100,($Z$21*BK$18*$B$2)-SUM($I46:BJ46),IF(BK$18&gt;BJ$19,((BK$18-BJ$19+1)*$B$2*$Z$21),IF(BK$18&gt;=BJ$19,$Z$21*$B$2))),0)</f>
        <v>0</v>
      </c>
      <c r="BL46" s="300">
        <f>IF('Hoja De Calculo'!BM13&gt;='Hoja De Calculo'!BL13,IF(BL$18=100,($Z$21*BL$18*$B$2)-SUM($I46:BK46),IF(BL$18&gt;BK$19,((BL$18-BK$19+1)*$B$2*$Z$21),IF(BL$18&gt;=BK$19,$Z$21*$B$2))),0)</f>
        <v>0</v>
      </c>
      <c r="BM46" s="300">
        <f>IF('Hoja De Calculo'!BN13&gt;='Hoja De Calculo'!BM13,IF(BM$18=100,($Z$21*BM$18*$B$2)-SUM($I46:BL46),IF(BM$18&gt;BL$19,((BM$18-BL$19+1)*$B$2*$Z$21),IF(BM$18&gt;=BL$19,$Z$21*$B$2))),0)</f>
        <v>0</v>
      </c>
      <c r="BN46" s="300">
        <f>IF('Hoja De Calculo'!BO13&gt;='Hoja De Calculo'!BN13,IF(BN$18=100,($Z$21*BN$18*$B$2)-SUM($I46:BM46),IF(BN$18&gt;BM$19,((BN$18-BM$19+1)*$B$2*$Z$21),IF(BN$18&gt;=BM$19,$Z$21*$B$2))),0)</f>
        <v>0</v>
      </c>
      <c r="BO46" s="300">
        <f>IF('Hoja De Calculo'!BP13&gt;='Hoja De Calculo'!BO13,IF(BO$18=100,($Z$21*BO$18*$B$2)-SUM($I46:BN46),IF(BO$18&gt;BN$19,((BO$18-BN$19+1)*$B$2*$Z$21),IF(BO$18&gt;=BN$19,$Z$21*$B$2))),0)</f>
        <v>0</v>
      </c>
      <c r="BP46" s="300">
        <f>IF('Hoja De Calculo'!BQ13&gt;='Hoja De Calculo'!BP13,IF(BP$18=100,($Z$21*BP$18*$B$2)-SUM($I46:BO46),IF(BP$18&gt;BO$19,((BP$18-BO$19+1)*$B$2*$Z$21),IF(BP$18&gt;=BO$19,$Z$21*$B$2))),0)</f>
        <v>0</v>
      </c>
      <c r="BQ46" s="300">
        <f>IF('Hoja De Calculo'!BR13&gt;='Hoja De Calculo'!BQ13,IF(BQ$18=100,($Z$21*BQ$18*$B$2)-SUM($I46:BP46),IF(BQ$18&gt;BP$19,((BQ$18-BP$19+1)*$B$2*$Z$21),IF(BQ$18&gt;=BP$19,$Z$21*$B$2))),0)</f>
        <v>0</v>
      </c>
      <c r="BR46" s="300">
        <f>IF('Hoja De Calculo'!BS13&gt;='Hoja De Calculo'!BR13,IF(BR$18=100,($Z$21*BR$18*$B$2)-SUM($I46:BQ46),IF(BR$18&gt;BQ$19,((BR$18-BQ$19+1)*$B$2*$Z$21),IF(BR$18&gt;=BQ$19,$Z$21*$B$2))),0)</f>
        <v>0</v>
      </c>
      <c r="BS46" s="300">
        <f>IF('Hoja De Calculo'!BT13&gt;='Hoja De Calculo'!BS13,IF(BS$18=100,($Z$21*BS$18*$B$2)-SUM($I46:BR46),IF(BS$18&gt;BR$19,((BS$18-BR$19+1)*$B$2*$Z$21),IF(BS$18&gt;=BR$19,$Z$21*$B$2))),0)</f>
        <v>0</v>
      </c>
      <c r="BT46" s="300">
        <f>IF('Hoja De Calculo'!BU13&gt;='Hoja De Calculo'!BT13,IF(BT$18=100,($Z$21*BT$18*$B$2)-SUM($I46:BS46),IF(BT$18&gt;BS$19,((BT$18-BS$19+1)*$B$2*$Z$21),IF(BT$18&gt;=BS$19,$Z$21*$B$2))),0)</f>
        <v>0</v>
      </c>
      <c r="BU46" s="300">
        <f>IF('Hoja De Calculo'!BV13&gt;='Hoja De Calculo'!BU13,IF(BU$18=100,($Z$21*BU$18*$B$2)-SUM($I46:BT46),IF(BU$18&gt;BT$19,((BU$18-BT$19+1)*$B$2*$Z$21),IF(BU$18&gt;=BT$19,$Z$21*$B$2))),0)</f>
        <v>0</v>
      </c>
      <c r="BV46" s="300">
        <f>IF('Hoja De Calculo'!BW13&gt;='Hoja De Calculo'!BV13,IF(BV$18=100,($Z$21*BV$18*$B$2)-SUM($I46:BU46),IF(BV$18&gt;BU$19,((BV$18-BU$19+1)*$B$2*$Z$21),IF(BV$18&gt;=BU$19,$Z$21*$B$2))),0)</f>
        <v>0</v>
      </c>
      <c r="BW46" s="300">
        <f>IF('Hoja De Calculo'!BX13&gt;='Hoja De Calculo'!BW13,IF(BW$18=100,($Z$21*BW$18*$B$2)-SUM($I46:BV46),IF(BW$18&gt;BV$19,((BW$18-BV$19+1)*$B$2*$Z$21),IF(BW$18&gt;=BV$19,$Z$21*$B$2))),0)</f>
        <v>0</v>
      </c>
      <c r="BX46" s="300">
        <f>IF('Hoja De Calculo'!BY13&gt;='Hoja De Calculo'!BX13,IF(BX$18=100,($Z$21*BX$18*$B$2)-SUM($I46:BW46),IF(BX$18&gt;BW$19,((BX$18-BW$19+1)*$B$2*$Z$21),IF(BX$18&gt;=BW$19,$Z$21*$B$2))),0)</f>
        <v>0</v>
      </c>
      <c r="BY46" s="300">
        <f>IF('Hoja De Calculo'!BZ13&gt;='Hoja De Calculo'!BY13,IF(BY$18=100,($Z$21*BY$18*$B$2)-SUM($I46:BX46),IF(BY$18&gt;BX$19,((BY$18-BX$19+1)*$B$2*$Z$21),IF(BY$18&gt;=BX$19,$Z$21*$B$2))),0)</f>
        <v>0</v>
      </c>
      <c r="BZ46" s="300">
        <f>IF('Hoja De Calculo'!CA13&gt;='Hoja De Calculo'!BZ13,IF(BZ$18=100,($Z$21*BZ$18*$B$2)-SUM($I46:BY46),IF(BZ$18&gt;BY$19,((BZ$18-BY$19+1)*$B$2*$Z$21),IF(BZ$18&gt;=BY$19,$Z$21*$B$2))),0)</f>
        <v>0</v>
      </c>
      <c r="CA46" s="300">
        <f>IF('Hoja De Calculo'!CB13&gt;='Hoja De Calculo'!CA13,IF(CA$18=100,($Z$21*CA$18*$B$2)-SUM($I46:BZ46),IF(CA$18&gt;BZ$19,((CA$18-BZ$19+1)*$B$2*$Z$21),IF(CA$18&gt;=BZ$19,$Z$21*$B$2))),0)</f>
        <v>0</v>
      </c>
      <c r="CB46" s="300">
        <f>IF('Hoja De Calculo'!CC13&gt;='Hoja De Calculo'!CB13,IF(CB$18=100,($Z$21*CB$18*$B$2)-SUM($I46:CA46),IF(CB$18&gt;CA$19,((CB$18-CA$19+1)*$B$2*$Z$21),IF(CB$18&gt;=CA$19,$Z$21*$B$2))),0)</f>
        <v>0</v>
      </c>
      <c r="CC46" s="300">
        <f>IF('Hoja De Calculo'!CD13&gt;='Hoja De Calculo'!CC13,IF(CC$18=100,($Z$21*CC$18*$B$2)-SUM($I46:CB46),IF(CC$18&gt;CB$19,((CC$18-CB$19+1)*$B$2*$Z$21),IF(CC$18&gt;=CB$19,$Z$21*$B$2))),0)</f>
        <v>0</v>
      </c>
      <c r="CD46" s="300">
        <f>IF('Hoja De Calculo'!CE13&gt;='Hoja De Calculo'!CD13,IF(CD$18=100,($Z$21*CD$18*$B$2)-SUM($I46:CC46),IF(CD$18&gt;CC$19,((CD$18-CC$19+1)*$B$2*$Z$21),IF(CD$18&gt;=CC$19,$Z$21*$B$2))),0)</f>
        <v>0</v>
      </c>
      <c r="CE46" s="300">
        <f>IF('Hoja De Calculo'!CF13&gt;='Hoja De Calculo'!CE13,IF(CE$18=100,($Z$21*CE$18*$B$2)-SUM($I46:CD46),IF(CE$18&gt;CD$19,((CE$18-CD$19+1)*$B$2*$Z$21),IF(CE$18&gt;=CD$19,$Z$21*$B$2))),0)</f>
        <v>0</v>
      </c>
      <c r="CF46" s="300">
        <f>IF('Hoja De Calculo'!CG13&gt;='Hoja De Calculo'!CF13,IF(CF$18=100,($Z$21*CF$18*$B$2)-SUM($I46:CE46),IF(CF$18&gt;CE$19,((CF$18-CE$19+1)*$B$2*$Z$21),IF(CF$18&gt;=CE$19,$Z$21*$B$2))),0)</f>
        <v>0</v>
      </c>
      <c r="CG46" s="300">
        <f>IF('Hoja De Calculo'!CH13&gt;='Hoja De Calculo'!CG13,IF(CG$18=100,($Z$21*CG$18*$B$2)-SUM($I46:CF46),IF(CG$18&gt;CF$19,((CG$18-CF$19+1)*$B$2*$Z$21),IF(CG$18&gt;=CF$19,$Z$21*$B$2))),0)</f>
        <v>0</v>
      </c>
      <c r="CH46" s="300">
        <f>IF('Hoja De Calculo'!CI13&gt;='Hoja De Calculo'!CH13,IF(CH$18=100,($Z$21*CH$18*$B$2)-SUM($I46:CG46),IF(CH$18&gt;CG$19,((CH$18-CG$19+1)*$B$2*$Z$21),IF(CH$18&gt;=CG$19,$Z$21*$B$2))),0)</f>
        <v>0</v>
      </c>
      <c r="CI46" s="300">
        <f>IF('Hoja De Calculo'!CJ13&gt;='Hoja De Calculo'!CI13,IF(CI$18=100,($Z$21*CI$18*$B$2)-SUM($I46:CH46),IF(CI$18&gt;CH$19,((CI$18-CH$19+1)*$B$2*$Z$21),IF(CI$18&gt;=CH$19,$Z$21*$B$2))),0)</f>
        <v>0</v>
      </c>
      <c r="CJ46" s="300">
        <f>IF('Hoja De Calculo'!CK13&gt;='Hoja De Calculo'!CJ13,IF(CJ$18=100,($Z$21*CJ$18*$B$2)-SUM($I46:CI46),IF(CJ$18&gt;CI$19,((CJ$18-CI$19+1)*$B$2*$Z$21),IF(CJ$18&gt;=CI$19,$Z$21*$B$2))),0)</f>
        <v>0</v>
      </c>
      <c r="CK46" s="300">
        <f>IF('Hoja De Calculo'!CL13&gt;='Hoja De Calculo'!CK13,IF(CK$18=100,($Z$21*CK$18*$B$2)-SUM($I46:CJ46),IF(CK$18&gt;CJ$19,((CK$18-CJ$19+1)*$B$2*$Z$21),IF(CK$18&gt;=CJ$19,$Z$21*$B$2))),0)</f>
        <v>0</v>
      </c>
      <c r="CL46" s="300">
        <f>IF('Hoja De Calculo'!CM13&gt;='Hoja De Calculo'!CL13,IF(CL$18=100,($Z$21*CL$18*$B$2)-SUM($I46:CK46),IF(CL$18&gt;CK$19,((CL$18-CK$19+1)*$B$2*$Z$21),IF(CL$18&gt;=CK$19,$Z$21*$B$2))),0)</f>
        <v>0</v>
      </c>
      <c r="CM46" s="300">
        <f>IF('Hoja De Calculo'!CN13&gt;='Hoja De Calculo'!CM13,IF(CM$18=100,($Z$21*CM$18*$B$2)-SUM($I46:CL46),IF(CM$18&gt;CL$19,((CM$18-CL$19+1)*$B$2*$Z$21),IF(CM$18&gt;=CL$19,$Z$21*$B$2))),0)</f>
        <v>0</v>
      </c>
      <c r="CN46" s="300">
        <f>IF('Hoja De Calculo'!CO13&gt;='Hoja De Calculo'!CN13,IF(CN$18=100,($Z$21*CN$18*$B$2)-SUM($I46:CM46),IF(CN$18&gt;CM$19,((CN$18-CM$19+1)*$B$2*$Z$21),IF(CN$18&gt;=CM$19,$Z$21*$B$2))),0)</f>
        <v>0</v>
      </c>
      <c r="CO46" s="300">
        <f>IF('Hoja De Calculo'!CP13&gt;='Hoja De Calculo'!CO13,IF(CO$18=100,($Z$21*CO$18*$B$2)-SUM($I46:CN46),IF(CO$18&gt;CN$19,((CO$18-CN$19+1)*$B$2*$Z$21),IF(CO$18&gt;=CN$19,$Z$21*$B$2))),0)</f>
        <v>0</v>
      </c>
      <c r="CP46" s="300">
        <f>IF('Hoja De Calculo'!CQ13&gt;='Hoja De Calculo'!CP13,IF(CP$18=100,($Z$21*CP$18*$B$2)-SUM($I46:CO46),IF(CP$18&gt;CO$19,((CP$18-CO$19+1)*$B$2*$Z$21),IF(CP$18&gt;=CO$19,$Z$21*$B$2))),0)</f>
        <v>0</v>
      </c>
      <c r="CQ46" s="300">
        <f>IF('Hoja De Calculo'!CR13&gt;='Hoja De Calculo'!CQ13,IF(CQ$18=100,($Z$21*CQ$18*$B$2)-SUM($I46:CP46),IF(CQ$18&gt;CP$19,((CQ$18-CP$19+1)*$B$2*$Z$21),IF(CQ$18&gt;=CP$19,$Z$21*$B$2))),0)</f>
        <v>0</v>
      </c>
      <c r="CR46" s="300">
        <f>IF('Hoja De Calculo'!CS13&gt;='Hoja De Calculo'!CR13,IF(CR$18=100,($Z$21*CR$18*$B$2)-SUM($I46:CQ46),IF(CR$18&gt;CQ$19,((CR$18-CQ$19+1)*$B$2*$Z$21),IF(CR$18&gt;=CQ$19,$Z$21*$B$2))),0)</f>
        <v>0</v>
      </c>
      <c r="CS46" s="300">
        <f>IF('Hoja De Calculo'!CT13&gt;='Hoja De Calculo'!CS13,IF(CS$18=100,($Z$21*CS$18*$B$2)-SUM($I46:CR46),IF(CS$18&gt;CR$19,((CS$18-CR$19+1)*$B$2*$Z$21),IF(CS$18&gt;=CR$19,$Z$21*$B$2))),0)</f>
        <v>0</v>
      </c>
      <c r="CT46" s="300">
        <f>IF('Hoja De Calculo'!CU13&gt;='Hoja De Calculo'!CT13,IF(CT$18=100,($Z$21*CT$18*$B$2)-SUM($I46:CS46),IF(CT$18&gt;CS$19,((CT$18-CS$19+1)*$B$2*$Z$21),IF(CT$18&gt;=CS$19,$Z$21*$B$2))),0)</f>
        <v>0</v>
      </c>
      <c r="CU46" s="300">
        <f>IF('Hoja De Calculo'!CV13&gt;='Hoja De Calculo'!CU13,IF(CU$18=100,($Z$21*CU$18*$B$2)-SUM($I46:CT46),IF(CU$18&gt;CT$19,((CU$18-CT$19+1)*$B$2*$Z$21),IF(CU$18&gt;=CT$19,$Z$21*$B$2))),0)</f>
        <v>0</v>
      </c>
      <c r="CV46" s="300">
        <f>IF('Hoja De Calculo'!CW13&gt;='Hoja De Calculo'!CV13,IF(CV$18=100,($Z$21*CV$18*$B$2)-SUM($I46:CU46),IF(CV$18&gt;CU$19,((CV$18-CU$19+1)*$B$2*$Z$21),IF(CV$18&gt;=CU$19,$Z$21*$B$2))),0)</f>
        <v>0</v>
      </c>
      <c r="CW46" s="300">
        <f>IF('Hoja De Calculo'!CX13&gt;='Hoja De Calculo'!CW13,IF(CW$18=100,($Z$21*CW$18*$B$2)-SUM($I46:CV46),IF(CW$18&gt;CV$19,((CW$18-CV$19+1)*$B$2*$Z$21),IF(CW$18&gt;=CV$19,$Z$21*$B$2))),0)</f>
        <v>0</v>
      </c>
    </row>
    <row r="47" spans="1:101" x14ac:dyDescent="0.35">
      <c r="A47" t="s">
        <v>180</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73"/>
      <c r="AA47" s="287">
        <f>(AA$21*$B$2*(AA$19+(IF(AA$19=100,0,1))))</f>
        <v>0</v>
      </c>
      <c r="AB47" s="300">
        <f>IF('Hoja De Calculo'!AC13&gt;='Hoja De Calculo'!AB13,IF(AB$18=100,($AA$21*AB$18*$B$2)-SUM($I47:AA47),IF(AB$18&gt;AA$19,((AB$18-AA$19+1)*$B$2*$AA$21),IF(AB$18&gt;=AA$19,$AA$21*$B$2))),0)</f>
        <v>0</v>
      </c>
      <c r="AC47" s="300">
        <f>IF('Hoja De Calculo'!AD13&gt;='Hoja De Calculo'!AC13,IF(AC$18=100,($AA$21*AC$18*$B$2)-SUM($I47:AB47),IF(AC$18&gt;AB$19,((AC$18-AB$19+1)*$B$2*$AA$21),IF(AC$18&gt;=AB$19,$AA$21*$B$2))),0)</f>
        <v>0</v>
      </c>
      <c r="AD47" s="300">
        <f>IF('Hoja De Calculo'!AE13&gt;='Hoja De Calculo'!AD13,IF(AD$18=100,($AA$21*AD$18*$B$2)-SUM($I47:AC47),IF(AD$18&gt;AC$19,((AD$18-AC$19+1)*$B$2*$AA$21),IF(AD$18&gt;=AC$19,$AA$21*$B$2))),0)</f>
        <v>0</v>
      </c>
      <c r="AE47" s="300">
        <f>IF('Hoja De Calculo'!AF13&gt;='Hoja De Calculo'!AE13,IF(AE$18=100,($AA$21*AE$18*$B$2)-SUM($I47:AD47),IF(AE$18&gt;AD$19,((AE$18-AD$19+1)*$B$2*$AA$21),IF(AE$18&gt;=AD$19,$AA$21*$B$2))),0)</f>
        <v>0</v>
      </c>
      <c r="AF47" s="300">
        <f>IF('Hoja De Calculo'!AG13&gt;='Hoja De Calculo'!AF13,IF(AF$18=100,($AA$21*AF$18*$B$2)-SUM($I47:AE47),IF(AF$18&gt;AE$19,((AF$18-AE$19+1)*$B$2*$AA$21),IF(AF$18&gt;=AE$19,$AA$21*$B$2))),0)</f>
        <v>0</v>
      </c>
      <c r="AG47" s="300">
        <f>IF('Hoja De Calculo'!AH13&gt;='Hoja De Calculo'!AG13,IF(AG$18=100,($AA$21*AG$18*$B$2)-SUM($I47:AF47),IF(AG$18&gt;AF$19,((AG$18-AF$19+1)*$B$2*$AA$21),IF(AG$18&gt;=AF$19,$AA$21*$B$2))),0)</f>
        <v>0</v>
      </c>
      <c r="AH47" s="300">
        <f>IF('Hoja De Calculo'!AI13&gt;='Hoja De Calculo'!AH13,IF(AH$18=100,($AA$21*AH$18*$B$2)-SUM($I47:AG47),IF(AH$18&gt;AG$19,((AH$18-AG$19+1)*$B$2*$AA$21),IF(AH$18&gt;=AG$19,$AA$21*$B$2))),0)</f>
        <v>0</v>
      </c>
      <c r="AI47" s="300">
        <f>IF('Hoja De Calculo'!AJ13&gt;='Hoja De Calculo'!AI13,IF(AI$18=100,($AA$21*AI$18*$B$2)-SUM($I47:AH47),IF(AI$18&gt;AH$19,((AI$18-AH$19+1)*$B$2*$AA$21),IF(AI$18&gt;=AH$19,$AA$21*$B$2))),0)</f>
        <v>0</v>
      </c>
      <c r="AJ47" s="300">
        <f>IF('Hoja De Calculo'!AK13&gt;='Hoja De Calculo'!AJ13,IF(AJ$18=100,($AA$21*AJ$18*$B$2)-SUM($I47:AI47),IF(AJ$18&gt;AI$19,((AJ$18-AI$19+1)*$B$2*$AA$21),IF(AJ$18&gt;=AI$19,$AA$21*$B$2))),0)</f>
        <v>0</v>
      </c>
      <c r="AK47" s="300">
        <f>IF('Hoja De Calculo'!AL13&gt;='Hoja De Calculo'!AK13,IF(AK$18=100,($AA$21*AK$18*$B$2)-SUM($I47:AJ47),IF(AK$18&gt;AJ$19,((AK$18-AJ$19+1)*$B$2*$AA$21),IF(AK$18&gt;=AJ$19,$AA$21*$B$2))),0)</f>
        <v>0</v>
      </c>
      <c r="AL47" s="300">
        <f>IF('Hoja De Calculo'!AM13&gt;='Hoja De Calculo'!AL13,IF(AL$18=100,($AA$21*AL$18*$B$2)-SUM($I47:AK47),IF(AL$18&gt;AK$19,((AL$18-AK$19+1)*$B$2*$AA$21),IF(AL$18&gt;=AK$19,$AA$21*$B$2))),0)</f>
        <v>0</v>
      </c>
      <c r="AM47" s="300">
        <f>IF('Hoja De Calculo'!AN13&gt;='Hoja De Calculo'!AM13,IF(AM$18=100,($AA$21*AM$18*$B$2)-SUM($I47:AL47),IF(AM$18&gt;AL$19,((AM$18-AL$19+1)*$B$2*$AA$21),IF(AM$18&gt;=AL$19,$AA$21*$B$2))),0)</f>
        <v>0</v>
      </c>
      <c r="AN47" s="300">
        <f>IF('Hoja De Calculo'!AO13&gt;='Hoja De Calculo'!AN13,IF(AN$18=100,($AA$21*AN$18*$B$2)-SUM($I47:AM47),IF(AN$18&gt;AM$19,((AN$18-AM$19+1)*$B$2*$AA$21),IF(AN$18&gt;=AM$19,$AA$21*$B$2))),0)</f>
        <v>0</v>
      </c>
      <c r="AO47" s="300">
        <f>IF('Hoja De Calculo'!AP13&gt;='Hoja De Calculo'!AO13,IF(AO$18=100,($AA$21*AO$18*$B$2)-SUM($I47:AN47),IF(AO$18&gt;AN$19,((AO$18-AN$19+1)*$B$2*$AA$21),IF(AO$18&gt;=AN$19,$AA$21*$B$2))),0)</f>
        <v>0</v>
      </c>
      <c r="AP47" s="300">
        <f>IF('Hoja De Calculo'!AQ13&gt;='Hoja De Calculo'!AP13,IF(AP$18=100,($AA$21*AP$18*$B$2)-SUM($I47:AO47),IF(AP$18&gt;AO$19,((AP$18-AO$19+1)*$B$2*$AA$21),IF(AP$18&gt;=AO$19,$AA$21*$B$2))),0)</f>
        <v>0</v>
      </c>
      <c r="AQ47" s="300">
        <f>IF('Hoja De Calculo'!AR13&gt;='Hoja De Calculo'!AQ13,IF(AQ$18=100,($AA$21*AQ$18*$B$2)-SUM($I47:AP47),IF(AQ$18&gt;AP$19,((AQ$18-AP$19+1)*$B$2*$AA$21),IF(AQ$18&gt;=AP$19,$AA$21*$B$2))),0)</f>
        <v>0</v>
      </c>
      <c r="AR47" s="300">
        <f>IF('Hoja De Calculo'!AS13&gt;='Hoja De Calculo'!AR13,IF(AR$18=100,($AA$21*AR$18*$B$2)-SUM($I47:AQ47),IF(AR$18&gt;AQ$19,((AR$18-AQ$19+1)*$B$2*$AA$21),IF(AR$18&gt;=AQ$19,$AA$21*$B$2))),0)</f>
        <v>0</v>
      </c>
      <c r="AS47" s="300">
        <f>IF('Hoja De Calculo'!AT13&gt;='Hoja De Calculo'!AS13,IF(AS$18=100,($AA$21*AS$18*$B$2)-SUM($I47:AR47),IF(AS$18&gt;AR$19,((AS$18-AR$19+1)*$B$2*$AA$21),IF(AS$18&gt;=AR$19,$AA$21*$B$2))),0)</f>
        <v>0</v>
      </c>
      <c r="AT47" s="300">
        <f>IF('Hoja De Calculo'!AU13&gt;='Hoja De Calculo'!AT13,IF(AT$18=100,($AA$21*AT$18*$B$2)-SUM($I47:AS47),IF(AT$18&gt;AS$19,((AT$18-AS$19+1)*$B$2*$AA$21),IF(AT$18&gt;=AS$19,$AA$21*$B$2))),0)</f>
        <v>0</v>
      </c>
      <c r="AU47" s="300">
        <f>IF('Hoja De Calculo'!AV13&gt;='Hoja De Calculo'!AU13,IF(AU$18=100,($AA$21*AU$18*$B$2)-SUM($I47:AT47),IF(AU$18&gt;AT$19,((AU$18-AT$19+1)*$B$2*$AA$21),IF(AU$18&gt;=AT$19,$AA$21*$B$2))),0)</f>
        <v>0</v>
      </c>
      <c r="AV47" s="300">
        <f>IF('Hoja De Calculo'!AW13&gt;='Hoja De Calculo'!AV13,IF(AV$18=100,($AA$21*AV$18*$B$2)-SUM($I47:AU47),IF(AV$18&gt;AU$19,((AV$18-AU$19+1)*$B$2*$AA$21),IF(AV$18&gt;=AU$19,$AA$21*$B$2))),0)</f>
        <v>0</v>
      </c>
      <c r="AW47" s="300">
        <f>IF('Hoja De Calculo'!AX13&gt;='Hoja De Calculo'!AW13,IF(AW$18=100,($AA$21*AW$18*$B$2)-SUM($I47:AV47),IF(AW$18&gt;AV$19,((AW$18-AV$19+1)*$B$2*$AA$21),IF(AW$18&gt;=AV$19,$AA$21*$B$2))),0)</f>
        <v>0</v>
      </c>
      <c r="AX47" s="300">
        <f>IF('Hoja De Calculo'!AY13&gt;='Hoja De Calculo'!AX13,IF(AX$18=100,($AA$21*AX$18*$B$2)-SUM($I47:AW47),IF(AX$18&gt;AW$19,((AX$18-AW$19+1)*$B$2*$AA$21),IF(AX$18&gt;=AW$19,$AA$21*$B$2))),0)</f>
        <v>0</v>
      </c>
      <c r="AY47" s="300">
        <f>IF('Hoja De Calculo'!AZ13&gt;='Hoja De Calculo'!AY13,IF(AY$18=100,($AA$21*AY$18*$B$2)-SUM($I47:AX47),IF(AY$18&gt;AX$19,((AY$18-AX$19+1)*$B$2*$AA$21),IF(AY$18&gt;=AX$19,$AA$21*$B$2))),0)</f>
        <v>0</v>
      </c>
      <c r="AZ47" s="300">
        <f>IF('Hoja De Calculo'!BA13&gt;='Hoja De Calculo'!AZ13,IF(AZ$18=100,($AA$21*AZ$18*$B$2)-SUM($I47:AY47),IF(AZ$18&gt;AY$19,((AZ$18-AY$19+1)*$B$2*$AA$21),IF(AZ$18&gt;=AY$19,$AA$21*$B$2))),0)</f>
        <v>0</v>
      </c>
      <c r="BA47" s="300">
        <f>IF('Hoja De Calculo'!BB13&gt;='Hoja De Calculo'!BA13,IF(BA$18=100,($AA$21*BA$18*$B$2)-SUM($I47:AZ47),IF(BA$18&gt;AZ$19,((BA$18-AZ$19+1)*$B$2*$AA$21),IF(BA$18&gt;=AZ$19,$AA$21*$B$2))),0)</f>
        <v>0</v>
      </c>
      <c r="BB47" s="300">
        <f>IF('Hoja De Calculo'!BC13&gt;='Hoja De Calculo'!BB13,IF(BB$18=100,($AA$21*BB$18*$B$2)-SUM($I47:BA47),IF(BB$18&gt;BA$19,((BB$18-BA$19+1)*$B$2*$AA$21),IF(BB$18&gt;=BA$19,$AA$21*$B$2))),0)</f>
        <v>0</v>
      </c>
      <c r="BC47" s="300">
        <f>IF('Hoja De Calculo'!BD13&gt;='Hoja De Calculo'!BC13,IF(BC$18=100,($AA$21*BC$18*$B$2)-SUM($I47:BB47),IF(BC$18&gt;BB$19,((BC$18-BB$19+1)*$B$2*$AA$21),IF(BC$18&gt;=BB$19,$AA$21*$B$2))),0)</f>
        <v>0</v>
      </c>
      <c r="BD47" s="300">
        <f>IF('Hoja De Calculo'!BE13&gt;='Hoja De Calculo'!BD13,IF(BD$18=100,($AA$21*BD$18*$B$2)-SUM($I47:BC47),IF(BD$18&gt;BC$19,((BD$18-BC$19+1)*$B$2*$AA$21),IF(BD$18&gt;=BC$19,$AA$21*$B$2))),0)</f>
        <v>0</v>
      </c>
      <c r="BE47" s="300">
        <f>IF('Hoja De Calculo'!BF13&gt;='Hoja De Calculo'!BE13,IF(BE$18=100,($AA$21*BE$18*$B$2)-SUM($I47:BD47),IF(BE$18&gt;BD$19,((BE$18-BD$19+1)*$B$2*$AA$21),IF(BE$18&gt;=BD$19,$AA$21*$B$2))),0)</f>
        <v>0</v>
      </c>
      <c r="BF47" s="300">
        <f>IF('Hoja De Calculo'!BG13&gt;='Hoja De Calculo'!BF13,IF(BF$18=100,($AA$21*BF$18*$B$2)-SUM($I47:BE47),IF(BF$18&gt;BE$19,((BF$18-BE$19+1)*$B$2*$AA$21),IF(BF$18&gt;=BE$19,$AA$21*$B$2))),0)</f>
        <v>0</v>
      </c>
      <c r="BG47" s="300">
        <f>IF('Hoja De Calculo'!BH13&gt;='Hoja De Calculo'!BG13,IF(BG$18=100,($AA$21*BG$18*$B$2)-SUM($I47:BF47),IF(BG$18&gt;BF$19,((BG$18-BF$19+1)*$B$2*$AA$21),IF(BG$18&gt;=BF$19,$AA$21*$B$2))),0)</f>
        <v>0</v>
      </c>
      <c r="BH47" s="300">
        <f>IF('Hoja De Calculo'!BI13&gt;='Hoja De Calculo'!BH13,IF(BH$18=100,($AA$21*BH$18*$B$2)-SUM($I47:BG47),IF(BH$18&gt;BG$19,((BH$18-BG$19+1)*$B$2*$AA$21),IF(BH$18&gt;=BG$19,$AA$21*$B$2))),0)</f>
        <v>0</v>
      </c>
      <c r="BI47" s="300">
        <f>IF('Hoja De Calculo'!BJ13&gt;='Hoja De Calculo'!BI13,IF(BI$18=100,($AA$21*BI$18*$B$2)-SUM($I47:BH47),IF(BI$18&gt;BH$19,((BI$18-BH$19+1)*$B$2*$AA$21),IF(BI$18&gt;=BH$19,$AA$21*$B$2))),0)</f>
        <v>0</v>
      </c>
      <c r="BJ47" s="300">
        <f>IF('Hoja De Calculo'!BK13&gt;='Hoja De Calculo'!BJ13,IF(BJ$18=100,($AA$21*BJ$18*$B$2)-SUM($I47:BI47),IF(BJ$18&gt;BI$19,((BJ$18-BI$19+1)*$B$2*$AA$21),IF(BJ$18&gt;=BI$19,$AA$21*$B$2))),0)</f>
        <v>0</v>
      </c>
      <c r="BK47" s="300">
        <f>IF('Hoja De Calculo'!BL13&gt;='Hoja De Calculo'!BK13,IF(BK$18=100,($AA$21*BK$18*$B$2)-SUM($I47:BJ47),IF(BK$18&gt;BJ$19,((BK$18-BJ$19+1)*$B$2*$AA$21),IF(BK$18&gt;=BJ$19,$AA$21*$B$2))),0)</f>
        <v>0</v>
      </c>
      <c r="BL47" s="300">
        <f>IF('Hoja De Calculo'!BM13&gt;='Hoja De Calculo'!BL13,IF(BL$18=100,($AA$21*BL$18*$B$2)-SUM($I47:BK47),IF(BL$18&gt;BK$19,((BL$18-BK$19+1)*$B$2*$AA$21),IF(BL$18&gt;=BK$19,$AA$21*$B$2))),0)</f>
        <v>0</v>
      </c>
      <c r="BM47" s="300">
        <f>IF('Hoja De Calculo'!BN13&gt;='Hoja De Calculo'!BM13,IF(BM$18=100,($AA$21*BM$18*$B$2)-SUM($I47:BL47),IF(BM$18&gt;BL$19,((BM$18-BL$19+1)*$B$2*$AA$21),IF(BM$18&gt;=BL$19,$AA$21*$B$2))),0)</f>
        <v>0</v>
      </c>
      <c r="BN47" s="300">
        <f>IF('Hoja De Calculo'!BO13&gt;='Hoja De Calculo'!BN13,IF(BN$18=100,($AA$21*BN$18*$B$2)-SUM($I47:BM47),IF(BN$18&gt;BM$19,((BN$18-BM$19+1)*$B$2*$AA$21),IF(BN$18&gt;=BM$19,$AA$21*$B$2))),0)</f>
        <v>0</v>
      </c>
      <c r="BO47" s="300">
        <f>IF('Hoja De Calculo'!BP13&gt;='Hoja De Calculo'!BO13,IF(BO$18=100,($AA$21*BO$18*$B$2)-SUM($I47:BN47),IF(BO$18&gt;BN$19,((BO$18-BN$19+1)*$B$2*$AA$21),IF(BO$18&gt;=BN$19,$AA$21*$B$2))),0)</f>
        <v>0</v>
      </c>
      <c r="BP47" s="300">
        <f>IF('Hoja De Calculo'!BQ13&gt;='Hoja De Calculo'!BP13,IF(BP$18=100,($AA$21*BP$18*$B$2)-SUM($I47:BO47),IF(BP$18&gt;BO$19,((BP$18-BO$19+1)*$B$2*$AA$21),IF(BP$18&gt;=BO$19,$AA$21*$B$2))),0)</f>
        <v>0</v>
      </c>
      <c r="BQ47" s="300">
        <f>IF('Hoja De Calculo'!BR13&gt;='Hoja De Calculo'!BQ13,IF(BQ$18=100,($AA$21*BQ$18*$B$2)-SUM($I47:BP47),IF(BQ$18&gt;BP$19,((BQ$18-BP$19+1)*$B$2*$AA$21),IF(BQ$18&gt;=BP$19,$AA$21*$B$2))),0)</f>
        <v>0</v>
      </c>
      <c r="BR47" s="300">
        <f>IF('Hoja De Calculo'!BS13&gt;='Hoja De Calculo'!BR13,IF(BR$18=100,($AA$21*BR$18*$B$2)-SUM($I47:BQ47),IF(BR$18&gt;BQ$19,((BR$18-BQ$19+1)*$B$2*$AA$21),IF(BR$18&gt;=BQ$19,$AA$21*$B$2))),0)</f>
        <v>0</v>
      </c>
      <c r="BS47" s="300">
        <f>IF('Hoja De Calculo'!BT13&gt;='Hoja De Calculo'!BS13,IF(BS$18=100,($AA$21*BS$18*$B$2)-SUM($I47:BR47),IF(BS$18&gt;BR$19,((BS$18-BR$19+1)*$B$2*$AA$21),IF(BS$18&gt;=BR$19,$AA$21*$B$2))),0)</f>
        <v>0</v>
      </c>
      <c r="BT47" s="300">
        <f>IF('Hoja De Calculo'!BU13&gt;='Hoja De Calculo'!BT13,IF(BT$18=100,($AA$21*BT$18*$B$2)-SUM($I47:BS47),IF(BT$18&gt;BS$19,((BT$18-BS$19+1)*$B$2*$AA$21),IF(BT$18&gt;=BS$19,$AA$21*$B$2))),0)</f>
        <v>0</v>
      </c>
      <c r="BU47" s="300">
        <f>IF('Hoja De Calculo'!BV13&gt;='Hoja De Calculo'!BU13,IF(BU$18=100,($AA$21*BU$18*$B$2)-SUM($I47:BT47),IF(BU$18&gt;BT$19,((BU$18-BT$19+1)*$B$2*$AA$21),IF(BU$18&gt;=BT$19,$AA$21*$B$2))),0)</f>
        <v>0</v>
      </c>
      <c r="BV47" s="300">
        <f>IF('Hoja De Calculo'!BW13&gt;='Hoja De Calculo'!BV13,IF(BV$18=100,($AA$21*BV$18*$B$2)-SUM($I47:BU47),IF(BV$18&gt;BU$19,((BV$18-BU$19+1)*$B$2*$AA$21),IF(BV$18&gt;=BU$19,$AA$21*$B$2))),0)</f>
        <v>0</v>
      </c>
      <c r="BW47" s="300">
        <f>IF('Hoja De Calculo'!BX13&gt;='Hoja De Calculo'!BW13,IF(BW$18=100,($AA$21*BW$18*$B$2)-SUM($I47:BV47),IF(BW$18&gt;BV$19,((BW$18-BV$19+1)*$B$2*$AA$21),IF(BW$18&gt;=BV$19,$AA$21*$B$2))),0)</f>
        <v>0</v>
      </c>
      <c r="BX47" s="300">
        <f>IF('Hoja De Calculo'!BY13&gt;='Hoja De Calculo'!BX13,IF(BX$18=100,($AA$21*BX$18*$B$2)-SUM($I47:BW47),IF(BX$18&gt;BW$19,((BX$18-BW$19+1)*$B$2*$AA$21),IF(BX$18&gt;=BW$19,$AA$21*$B$2))),0)</f>
        <v>0</v>
      </c>
      <c r="BY47" s="300">
        <f>IF('Hoja De Calculo'!BZ13&gt;='Hoja De Calculo'!BY13,IF(BY$18=100,($AA$21*BY$18*$B$2)-SUM($I47:BX47),IF(BY$18&gt;BX$19,((BY$18-BX$19+1)*$B$2*$AA$21),IF(BY$18&gt;=BX$19,$AA$21*$B$2))),0)</f>
        <v>0</v>
      </c>
      <c r="BZ47" s="300">
        <f>IF('Hoja De Calculo'!CA13&gt;='Hoja De Calculo'!BZ13,IF(BZ$18=100,($AA$21*BZ$18*$B$2)-SUM($I47:BY47),IF(BZ$18&gt;BY$19,((BZ$18-BY$19+1)*$B$2*$AA$21),IF(BZ$18&gt;=BY$19,$AA$21*$B$2))),0)</f>
        <v>0</v>
      </c>
      <c r="CA47" s="300">
        <f>IF('Hoja De Calculo'!CB13&gt;='Hoja De Calculo'!CA13,IF(CA$18=100,($AA$21*CA$18*$B$2)-SUM($I47:BZ47),IF(CA$18&gt;BZ$19,((CA$18-BZ$19+1)*$B$2*$AA$21),IF(CA$18&gt;=BZ$19,$AA$21*$B$2))),0)</f>
        <v>0</v>
      </c>
      <c r="CB47" s="300">
        <f>IF('Hoja De Calculo'!CC13&gt;='Hoja De Calculo'!CB13,IF(CB$18=100,($AA$21*CB$18*$B$2)-SUM($I47:CA47),IF(CB$18&gt;CA$19,((CB$18-CA$19+1)*$B$2*$AA$21),IF(CB$18&gt;=CA$19,$AA$21*$B$2))),0)</f>
        <v>0</v>
      </c>
      <c r="CC47" s="300">
        <f>IF('Hoja De Calculo'!CD13&gt;='Hoja De Calculo'!CC13,IF(CC$18=100,($AA$21*CC$18*$B$2)-SUM($I47:CB47),IF(CC$18&gt;CB$19,((CC$18-CB$19+1)*$B$2*$AA$21),IF(CC$18&gt;=CB$19,$AA$21*$B$2))),0)</f>
        <v>0</v>
      </c>
      <c r="CD47" s="300">
        <f>IF('Hoja De Calculo'!CE13&gt;='Hoja De Calculo'!CD13,IF(CD$18=100,($AA$21*CD$18*$B$2)-SUM($I47:CC47),IF(CD$18&gt;CC$19,((CD$18-CC$19+1)*$B$2*$AA$21),IF(CD$18&gt;=CC$19,$AA$21*$B$2))),0)</f>
        <v>0</v>
      </c>
      <c r="CE47" s="300">
        <f>IF('Hoja De Calculo'!CF13&gt;='Hoja De Calculo'!CE13,IF(CE$18=100,($AA$21*CE$18*$B$2)-SUM($I47:CD47),IF(CE$18&gt;CD$19,((CE$18-CD$19+1)*$B$2*$AA$21),IF(CE$18&gt;=CD$19,$AA$21*$B$2))),0)</f>
        <v>0</v>
      </c>
      <c r="CF47" s="300">
        <f>IF('Hoja De Calculo'!CG13&gt;='Hoja De Calculo'!CF13,IF(CF$18=100,($AA$21*CF$18*$B$2)-SUM($I47:CE47),IF(CF$18&gt;CE$19,((CF$18-CE$19+1)*$B$2*$AA$21),IF(CF$18&gt;=CE$19,$AA$21*$B$2))),0)</f>
        <v>0</v>
      </c>
      <c r="CG47" s="300">
        <f>IF('Hoja De Calculo'!CH13&gt;='Hoja De Calculo'!CG13,IF(CG$18=100,($AA$21*CG$18*$B$2)-SUM($I47:CF47),IF(CG$18&gt;CF$19,((CG$18-CF$19+1)*$B$2*$AA$21),IF(CG$18&gt;=CF$19,$AA$21*$B$2))),0)</f>
        <v>0</v>
      </c>
      <c r="CH47" s="300">
        <f>IF('Hoja De Calculo'!CI13&gt;='Hoja De Calculo'!CH13,IF(CH$18=100,($AA$21*CH$18*$B$2)-SUM($I47:CG47),IF(CH$18&gt;CG$19,((CH$18-CG$19+1)*$B$2*$AA$21),IF(CH$18&gt;=CG$19,$AA$21*$B$2))),0)</f>
        <v>0</v>
      </c>
      <c r="CI47" s="300">
        <f>IF('Hoja De Calculo'!CJ13&gt;='Hoja De Calculo'!CI13,IF(CI$18=100,($AA$21*CI$18*$B$2)-SUM($I47:CH47),IF(CI$18&gt;CH$19,((CI$18-CH$19+1)*$B$2*$AA$21),IF(CI$18&gt;=CH$19,$AA$21*$B$2))),0)</f>
        <v>0</v>
      </c>
      <c r="CJ47" s="300">
        <f>IF('Hoja De Calculo'!CK13&gt;='Hoja De Calculo'!CJ13,IF(CJ$18=100,($AA$21*CJ$18*$B$2)-SUM($I47:CI47),IF(CJ$18&gt;CI$19,((CJ$18-CI$19+1)*$B$2*$AA$21),IF(CJ$18&gt;=CI$19,$AA$21*$B$2))),0)</f>
        <v>0</v>
      </c>
      <c r="CK47" s="300">
        <f>IF('Hoja De Calculo'!CL13&gt;='Hoja De Calculo'!CK13,IF(CK$18=100,($AA$21*CK$18*$B$2)-SUM($I47:CJ47),IF(CK$18&gt;CJ$19,((CK$18-CJ$19+1)*$B$2*$AA$21),IF(CK$18&gt;=CJ$19,$AA$21*$B$2))),0)</f>
        <v>0</v>
      </c>
      <c r="CL47" s="300">
        <f>IF('Hoja De Calculo'!CM13&gt;='Hoja De Calculo'!CL13,IF(CL$18=100,($AA$21*CL$18*$B$2)-SUM($I47:CK47),IF(CL$18&gt;CK$19,((CL$18-CK$19+1)*$B$2*$AA$21),IF(CL$18&gt;=CK$19,$AA$21*$B$2))),0)</f>
        <v>0</v>
      </c>
      <c r="CM47" s="300">
        <f>IF('Hoja De Calculo'!CN13&gt;='Hoja De Calculo'!CM13,IF(CM$18=100,($AA$21*CM$18*$B$2)-SUM($I47:CL47),IF(CM$18&gt;CL$19,((CM$18-CL$19+1)*$B$2*$AA$21),IF(CM$18&gt;=CL$19,$AA$21*$B$2))),0)</f>
        <v>0</v>
      </c>
      <c r="CN47" s="300">
        <f>IF('Hoja De Calculo'!CO13&gt;='Hoja De Calculo'!CN13,IF(CN$18=100,($AA$21*CN$18*$B$2)-SUM($I47:CM47),IF(CN$18&gt;CM$19,((CN$18-CM$19+1)*$B$2*$AA$21),IF(CN$18&gt;=CM$19,$AA$21*$B$2))),0)</f>
        <v>0</v>
      </c>
      <c r="CO47" s="300">
        <f>IF('Hoja De Calculo'!CP13&gt;='Hoja De Calculo'!CO13,IF(CO$18=100,($AA$21*CO$18*$B$2)-SUM($I47:CN47),IF(CO$18&gt;CN$19,((CO$18-CN$19+1)*$B$2*$AA$21),IF(CO$18&gt;=CN$19,$AA$21*$B$2))),0)</f>
        <v>0</v>
      </c>
      <c r="CP47" s="300">
        <f>IF('Hoja De Calculo'!CQ13&gt;='Hoja De Calculo'!CP13,IF(CP$18=100,($AA$21*CP$18*$B$2)-SUM($I47:CO47),IF(CP$18&gt;CO$19,((CP$18-CO$19+1)*$B$2*$AA$21),IF(CP$18&gt;=CO$19,$AA$21*$B$2))),0)</f>
        <v>0</v>
      </c>
      <c r="CQ47" s="300">
        <f>IF('Hoja De Calculo'!CR13&gt;='Hoja De Calculo'!CQ13,IF(CQ$18=100,($AA$21*CQ$18*$B$2)-SUM($I47:CP47),IF(CQ$18&gt;CP$19,((CQ$18-CP$19+1)*$B$2*$AA$21),IF(CQ$18&gt;=CP$19,$AA$21*$B$2))),0)</f>
        <v>0</v>
      </c>
      <c r="CR47" s="300">
        <f>IF('Hoja De Calculo'!CS13&gt;='Hoja De Calculo'!CR13,IF(CR$18=100,($AA$21*CR$18*$B$2)-SUM($I47:CQ47),IF(CR$18&gt;CQ$19,((CR$18-CQ$19+1)*$B$2*$AA$21),IF(CR$18&gt;=CQ$19,$AA$21*$B$2))),0)</f>
        <v>0</v>
      </c>
      <c r="CS47" s="300">
        <f>IF('Hoja De Calculo'!CT13&gt;='Hoja De Calculo'!CS13,IF(CS$18=100,($AA$21*CS$18*$B$2)-SUM($I47:CR47),IF(CS$18&gt;CR$19,((CS$18-CR$19+1)*$B$2*$AA$21),IF(CS$18&gt;=CR$19,$AA$21*$B$2))),0)</f>
        <v>0</v>
      </c>
      <c r="CT47" s="300">
        <f>IF('Hoja De Calculo'!CU13&gt;='Hoja De Calculo'!CT13,IF(CT$18=100,($AA$21*CT$18*$B$2)-SUM($I47:CS47),IF(CT$18&gt;CS$19,((CT$18-CS$19+1)*$B$2*$AA$21),IF(CT$18&gt;=CS$19,$AA$21*$B$2))),0)</f>
        <v>0</v>
      </c>
      <c r="CU47" s="300">
        <f>IF('Hoja De Calculo'!CV13&gt;='Hoja De Calculo'!CU13,IF(CU$18=100,($AA$21*CU$18*$B$2)-SUM($I47:CT47),IF(CU$18&gt;CT$19,((CU$18-CT$19+1)*$B$2*$AA$21),IF(CU$18&gt;=CT$19,$AA$21*$B$2))),0)</f>
        <v>0</v>
      </c>
      <c r="CV47" s="300">
        <f>IF('Hoja De Calculo'!CW13&gt;='Hoja De Calculo'!CV13,IF(CV$18=100,($AA$21*CV$18*$B$2)-SUM($I47:CU47),IF(CV$18&gt;CU$19,((CV$18-CU$19+1)*$B$2*$AA$21),IF(CV$18&gt;=CU$19,$AA$21*$B$2))),0)</f>
        <v>0</v>
      </c>
      <c r="CW47" s="300">
        <f>IF('Hoja De Calculo'!CX13&gt;='Hoja De Calculo'!CW13,IF(CW$18=100,($AA$21*CW$18*$B$2)-SUM($I47:CV47),IF(CW$18&gt;CV$19,((CW$18-CV$19+1)*$B$2*$AA$21),IF(CW$18&gt;=CV$19,$AA$21*$B$2))),0)</f>
        <v>0</v>
      </c>
    </row>
    <row r="48" spans="1:101" x14ac:dyDescent="0.35">
      <c r="A48" t="s">
        <v>181</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73"/>
      <c r="AA48" s="280"/>
      <c r="AB48" s="287">
        <f>(AB$21*$B$2*(AB$19+(IF(AB$19=100,0,1))))</f>
        <v>0</v>
      </c>
      <c r="AC48" s="300">
        <f>IF('Hoja De Calculo'!AD13&gt;='Hoja De Calculo'!AC13,IF(AC$18=100,($AB$21*AC$18*$B$2)-SUM($I48:AB48),IF(AC$18&gt;AB$19,((AC$18-AB$19+1)*$B$2*$AB$21),IF(AC$18&gt;=AB$19,$AB$21*$B$2))),0)</f>
        <v>0</v>
      </c>
      <c r="AD48" s="300">
        <f>IF('Hoja De Calculo'!AE13&gt;='Hoja De Calculo'!AD13,IF(AD$18=100,($AB$21*AD$18*$B$2)-SUM($I48:AC48),IF(AD$18&gt;AC$19,((AD$18-AC$19+1)*$B$2*$AB$21),IF(AD$18&gt;=AC$19,$AB$21*$B$2))),0)</f>
        <v>0</v>
      </c>
      <c r="AE48" s="300">
        <f>IF('Hoja De Calculo'!AF13&gt;='Hoja De Calculo'!AE13,IF(AE$18=100,($AB$21*AE$18*$B$2)-SUM($I48:AD48),IF(AE$18&gt;AD$19,((AE$18-AD$19+1)*$B$2*$AB$21),IF(AE$18&gt;=AD$19,$AB$21*$B$2))),0)</f>
        <v>0</v>
      </c>
      <c r="AF48" s="300">
        <f>IF('Hoja De Calculo'!AG13&gt;='Hoja De Calculo'!AF13,IF(AF$18=100,($AB$21*AF$18*$B$2)-SUM($I48:AE48),IF(AF$18&gt;AE$19,((AF$18-AE$19+1)*$B$2*$AB$21),IF(AF$18&gt;=AE$19,$AB$21*$B$2))),0)</f>
        <v>0</v>
      </c>
      <c r="AG48" s="300">
        <f>IF('Hoja De Calculo'!AH13&gt;='Hoja De Calculo'!AG13,IF(AG$18=100,($AB$21*AG$18*$B$2)-SUM($I48:AF48),IF(AG$18&gt;AF$19,((AG$18-AF$19+1)*$B$2*$AB$21),IF(AG$18&gt;=AF$19,$AB$21*$B$2))),0)</f>
        <v>0</v>
      </c>
      <c r="AH48" s="300">
        <f>IF('Hoja De Calculo'!AI13&gt;='Hoja De Calculo'!AH13,IF(AH$18=100,($AB$21*AH$18*$B$2)-SUM($I48:AG48),IF(AH$18&gt;AG$19,((AH$18-AG$19+1)*$B$2*$AB$21),IF(AH$18&gt;=AG$19,$AB$21*$B$2))),0)</f>
        <v>0</v>
      </c>
      <c r="AI48" s="300">
        <f>IF('Hoja De Calculo'!AJ13&gt;='Hoja De Calculo'!AI13,IF(AI$18=100,($AB$21*AI$18*$B$2)-SUM($I48:AH48),IF(AI$18&gt;AH$19,((AI$18-AH$19+1)*$B$2*$AB$21),IF(AI$18&gt;=AH$19,$AB$21*$B$2))),0)</f>
        <v>0</v>
      </c>
      <c r="AJ48" s="300">
        <f>IF('Hoja De Calculo'!AK13&gt;='Hoja De Calculo'!AJ13,IF(AJ$18=100,($AB$21*AJ$18*$B$2)-SUM($I48:AI48),IF(AJ$18&gt;AI$19,((AJ$18-AI$19+1)*$B$2*$AB$21),IF(AJ$18&gt;=AI$19,$AB$21*$B$2))),0)</f>
        <v>0</v>
      </c>
      <c r="AK48" s="300">
        <f>IF('Hoja De Calculo'!AL13&gt;='Hoja De Calculo'!AK13,IF(AK$18=100,($AB$21*AK$18*$B$2)-SUM($I48:AJ48),IF(AK$18&gt;AJ$19,((AK$18-AJ$19+1)*$B$2*$AB$21),IF(AK$18&gt;=AJ$19,$AB$21*$B$2))),0)</f>
        <v>0</v>
      </c>
      <c r="AL48" s="300">
        <f>IF('Hoja De Calculo'!AM13&gt;='Hoja De Calculo'!AL13,IF(AL$18=100,($AB$21*AL$18*$B$2)-SUM($I48:AK48),IF(AL$18&gt;AK$19,((AL$18-AK$19+1)*$B$2*$AB$21),IF(AL$18&gt;=AK$19,$AB$21*$B$2))),0)</f>
        <v>0</v>
      </c>
      <c r="AM48" s="300">
        <f>IF('Hoja De Calculo'!AN13&gt;='Hoja De Calculo'!AM13,IF(AM$18=100,($AB$21*AM$18*$B$2)-SUM($I48:AL48),IF(AM$18&gt;AL$19,((AM$18-AL$19+1)*$B$2*$AB$21),IF(AM$18&gt;=AL$19,$AB$21*$B$2))),0)</f>
        <v>0</v>
      </c>
      <c r="AN48" s="300">
        <f>IF('Hoja De Calculo'!AO13&gt;='Hoja De Calculo'!AN13,IF(AN$18=100,($AB$21*AN$18*$B$2)-SUM($I48:AM48),IF(AN$18&gt;AM$19,((AN$18-AM$19+1)*$B$2*$AB$21),IF(AN$18&gt;=AM$19,$AB$21*$B$2))),0)</f>
        <v>0</v>
      </c>
      <c r="AO48" s="300">
        <f>IF('Hoja De Calculo'!AP13&gt;='Hoja De Calculo'!AO13,IF(AO$18=100,($AB$21*AO$18*$B$2)-SUM($I48:AN48),IF(AO$18&gt;AN$19,((AO$18-AN$19+1)*$B$2*$AB$21),IF(AO$18&gt;=AN$19,$AB$21*$B$2))),0)</f>
        <v>0</v>
      </c>
      <c r="AP48" s="300">
        <f>IF('Hoja De Calculo'!AQ13&gt;='Hoja De Calculo'!AP13,IF(AP$18=100,($AB$21*AP$18*$B$2)-SUM($I48:AO48),IF(AP$18&gt;AO$19,((AP$18-AO$19+1)*$B$2*$AB$21),IF(AP$18&gt;=AO$19,$AB$21*$B$2))),0)</f>
        <v>0</v>
      </c>
      <c r="AQ48" s="300">
        <f>IF('Hoja De Calculo'!AR13&gt;='Hoja De Calculo'!AQ13,IF(AQ$18=100,($AB$21*AQ$18*$B$2)-SUM($I48:AP48),IF(AQ$18&gt;AP$19,((AQ$18-AP$19+1)*$B$2*$AB$21),IF(AQ$18&gt;=AP$19,$AB$21*$B$2))),0)</f>
        <v>0</v>
      </c>
      <c r="AR48" s="300">
        <f>IF('Hoja De Calculo'!AS13&gt;='Hoja De Calculo'!AR13,IF(AR$18=100,($AB$21*AR$18*$B$2)-SUM($I48:AQ48),IF(AR$18&gt;AQ$19,((AR$18-AQ$19+1)*$B$2*$AB$21),IF(AR$18&gt;=AQ$19,$AB$21*$B$2))),0)</f>
        <v>0</v>
      </c>
      <c r="AS48" s="300">
        <f>IF('Hoja De Calculo'!AT13&gt;='Hoja De Calculo'!AS13,IF(AS$18=100,($AB$21*AS$18*$B$2)-SUM($I48:AR48),IF(AS$18&gt;AR$19,((AS$18-AR$19+1)*$B$2*$AB$21),IF(AS$18&gt;=AR$19,$AB$21*$B$2))),0)</f>
        <v>0</v>
      </c>
      <c r="AT48" s="300">
        <f>IF('Hoja De Calculo'!AU13&gt;='Hoja De Calculo'!AT13,IF(AT$18=100,($AB$21*AT$18*$B$2)-SUM($I48:AS48),IF(AT$18&gt;AS$19,((AT$18-AS$19+1)*$B$2*$AB$21),IF(AT$18&gt;=AS$19,$AB$21*$B$2))),0)</f>
        <v>0</v>
      </c>
      <c r="AU48" s="300">
        <f>IF('Hoja De Calculo'!AV13&gt;='Hoja De Calculo'!AU13,IF(AU$18=100,($AB$21*AU$18*$B$2)-SUM($I48:AT48),IF(AU$18&gt;AT$19,((AU$18-AT$19+1)*$B$2*$AB$21),IF(AU$18&gt;=AT$19,$AB$21*$B$2))),0)</f>
        <v>0</v>
      </c>
      <c r="AV48" s="300">
        <f>IF('Hoja De Calculo'!AW13&gt;='Hoja De Calculo'!AV13,IF(AV$18=100,($AB$21*AV$18*$B$2)-SUM($I48:AU48),IF(AV$18&gt;AU$19,((AV$18-AU$19+1)*$B$2*$AB$21),IF(AV$18&gt;=AU$19,$AB$21*$B$2))),0)</f>
        <v>0</v>
      </c>
      <c r="AW48" s="300">
        <f>IF('Hoja De Calculo'!AX13&gt;='Hoja De Calculo'!AW13,IF(AW$18=100,($AB$21*AW$18*$B$2)-SUM($I48:AV48),IF(AW$18&gt;AV$19,((AW$18-AV$19+1)*$B$2*$AB$21),IF(AW$18&gt;=AV$19,$AB$21*$B$2))),0)</f>
        <v>0</v>
      </c>
      <c r="AX48" s="300">
        <f>IF('Hoja De Calculo'!AY13&gt;='Hoja De Calculo'!AX13,IF(AX$18=100,($AB$21*AX$18*$B$2)-SUM($I48:AW48),IF(AX$18&gt;AW$19,((AX$18-AW$19+1)*$B$2*$AB$21),IF(AX$18&gt;=AW$19,$AB$21*$B$2))),0)</f>
        <v>0</v>
      </c>
      <c r="AY48" s="300">
        <f>IF('Hoja De Calculo'!AZ13&gt;='Hoja De Calculo'!AY13,IF(AY$18=100,($AB$21*AY$18*$B$2)-SUM($I48:AX48),IF(AY$18&gt;AX$19,((AY$18-AX$19+1)*$B$2*$AB$21),IF(AY$18&gt;=AX$19,$AB$21*$B$2))),0)</f>
        <v>0</v>
      </c>
      <c r="AZ48" s="300">
        <f>IF('Hoja De Calculo'!BA13&gt;='Hoja De Calculo'!AZ13,IF(AZ$18=100,($AB$21*AZ$18*$B$2)-SUM($I48:AY48),IF(AZ$18&gt;AY$19,((AZ$18-AY$19+1)*$B$2*$AB$21),IF(AZ$18&gt;=AY$19,$AB$21*$B$2))),0)</f>
        <v>0</v>
      </c>
      <c r="BA48" s="300">
        <f>IF('Hoja De Calculo'!BB13&gt;='Hoja De Calculo'!BA13,IF(BA$18=100,($AB$21*BA$18*$B$2)-SUM($I48:AZ48),IF(BA$18&gt;AZ$19,((BA$18-AZ$19+1)*$B$2*$AB$21),IF(BA$18&gt;=AZ$19,$AB$21*$B$2))),0)</f>
        <v>0</v>
      </c>
      <c r="BB48" s="300">
        <f>IF('Hoja De Calculo'!BC13&gt;='Hoja De Calculo'!BB13,IF(BB$18=100,($AB$21*BB$18*$B$2)-SUM($I48:BA48),IF(BB$18&gt;BA$19,((BB$18-BA$19+1)*$B$2*$AB$21),IF(BB$18&gt;=BA$19,$AB$21*$B$2))),0)</f>
        <v>0</v>
      </c>
      <c r="BC48" s="300">
        <f>IF('Hoja De Calculo'!BD13&gt;='Hoja De Calculo'!BC13,IF(BC$18=100,($AB$21*BC$18*$B$2)-SUM($I48:BB48),IF(BC$18&gt;BB$19,((BC$18-BB$19+1)*$B$2*$AB$21),IF(BC$18&gt;=BB$19,$AB$21*$B$2))),0)</f>
        <v>0</v>
      </c>
      <c r="BD48" s="300">
        <f>IF('Hoja De Calculo'!BE13&gt;='Hoja De Calculo'!BD13,IF(BD$18=100,($AB$21*BD$18*$B$2)-SUM($I48:BC48),IF(BD$18&gt;BC$19,((BD$18-BC$19+1)*$B$2*$AB$21),IF(BD$18&gt;=BC$19,$AB$21*$B$2))),0)</f>
        <v>0</v>
      </c>
      <c r="BE48" s="300">
        <f>IF('Hoja De Calculo'!BF13&gt;='Hoja De Calculo'!BE13,IF(BE$18=100,($AB$21*BE$18*$B$2)-SUM($I48:BD48),IF(BE$18&gt;BD$19,((BE$18-BD$19+1)*$B$2*$AB$21),IF(BE$18&gt;=BD$19,$AB$21*$B$2))),0)</f>
        <v>0</v>
      </c>
      <c r="BF48" s="300">
        <f>IF('Hoja De Calculo'!BG13&gt;='Hoja De Calculo'!BF13,IF(BF$18=100,($AB$21*BF$18*$B$2)-SUM($I48:BE48),IF(BF$18&gt;BE$19,((BF$18-BE$19+1)*$B$2*$AB$21),IF(BF$18&gt;=BE$19,$AB$21*$B$2))),0)</f>
        <v>0</v>
      </c>
      <c r="BG48" s="300">
        <f>IF('Hoja De Calculo'!BH13&gt;='Hoja De Calculo'!BG13,IF(BG$18=100,($AB$21*BG$18*$B$2)-SUM($I48:BF48),IF(BG$18&gt;BF$19,((BG$18-BF$19+1)*$B$2*$AB$21),IF(BG$18&gt;=BF$19,$AB$21*$B$2))),0)</f>
        <v>0</v>
      </c>
      <c r="BH48" s="300">
        <f>IF('Hoja De Calculo'!BI13&gt;='Hoja De Calculo'!BH13,IF(BH$18=100,($AB$21*BH$18*$B$2)-SUM($I48:BG48),IF(BH$18&gt;BG$19,((BH$18-BG$19+1)*$B$2*$AB$21),IF(BH$18&gt;=BG$19,$AB$21*$B$2))),0)</f>
        <v>0</v>
      </c>
      <c r="BI48" s="300">
        <f>IF('Hoja De Calculo'!BJ13&gt;='Hoja De Calculo'!BI13,IF(BI$18=100,($AB$21*BI$18*$B$2)-SUM($I48:BH48),IF(BI$18&gt;BH$19,((BI$18-BH$19+1)*$B$2*$AB$21),IF(BI$18&gt;=BH$19,$AB$21*$B$2))),0)</f>
        <v>0</v>
      </c>
      <c r="BJ48" s="300">
        <f>IF('Hoja De Calculo'!BK13&gt;='Hoja De Calculo'!BJ13,IF(BJ$18=100,($AB$21*BJ$18*$B$2)-SUM($I48:BI48),IF(BJ$18&gt;BI$19,((BJ$18-BI$19+1)*$B$2*$AB$21),IF(BJ$18&gt;=BI$19,$AB$21*$B$2))),0)</f>
        <v>0</v>
      </c>
      <c r="BK48" s="300">
        <f>IF('Hoja De Calculo'!BL13&gt;='Hoja De Calculo'!BK13,IF(BK$18=100,($AB$21*BK$18*$B$2)-SUM($I48:BJ48),IF(BK$18&gt;BJ$19,((BK$18-BJ$19+1)*$B$2*$AB$21),IF(BK$18&gt;=BJ$19,$AB$21*$B$2))),0)</f>
        <v>0</v>
      </c>
      <c r="BL48" s="300">
        <f>IF('Hoja De Calculo'!BM13&gt;='Hoja De Calculo'!BL13,IF(BL$18=100,($AB$21*BL$18*$B$2)-SUM($I48:BK48),IF(BL$18&gt;BK$19,((BL$18-BK$19+1)*$B$2*$AB$21),IF(BL$18&gt;=BK$19,$AB$21*$B$2))),0)</f>
        <v>0</v>
      </c>
      <c r="BM48" s="300">
        <f>IF('Hoja De Calculo'!BN13&gt;='Hoja De Calculo'!BM13,IF(BM$18=100,($AB$21*BM$18*$B$2)-SUM($I48:BL48),IF(BM$18&gt;BL$19,((BM$18-BL$19+1)*$B$2*$AB$21),IF(BM$18&gt;=BL$19,$AB$21*$B$2))),0)</f>
        <v>0</v>
      </c>
      <c r="BN48" s="300">
        <f>IF('Hoja De Calculo'!BO13&gt;='Hoja De Calculo'!BN13,IF(BN$18=100,($AB$21*BN$18*$B$2)-SUM($I48:BM48),IF(BN$18&gt;BM$19,((BN$18-BM$19+1)*$B$2*$AB$21),IF(BN$18&gt;=BM$19,$AB$21*$B$2))),0)</f>
        <v>0</v>
      </c>
      <c r="BO48" s="300">
        <f>IF('Hoja De Calculo'!BP13&gt;='Hoja De Calculo'!BO13,IF(BO$18=100,($AB$21*BO$18*$B$2)-SUM($I48:BN48),IF(BO$18&gt;BN$19,((BO$18-BN$19+1)*$B$2*$AB$21),IF(BO$18&gt;=BN$19,$AB$21*$B$2))),0)</f>
        <v>0</v>
      </c>
      <c r="BP48" s="300">
        <f>IF('Hoja De Calculo'!BQ13&gt;='Hoja De Calculo'!BP13,IF(BP$18=100,($AB$21*BP$18*$B$2)-SUM($I48:BO48),IF(BP$18&gt;BO$19,((BP$18-BO$19+1)*$B$2*$AB$21),IF(BP$18&gt;=BO$19,$AB$21*$B$2))),0)</f>
        <v>0</v>
      </c>
      <c r="BQ48" s="300">
        <f>IF('Hoja De Calculo'!BR13&gt;='Hoja De Calculo'!BQ13,IF(BQ$18=100,($AB$21*BQ$18*$B$2)-SUM($I48:BP48),IF(BQ$18&gt;BP$19,((BQ$18-BP$19+1)*$B$2*$AB$21),IF(BQ$18&gt;=BP$19,$AB$21*$B$2))),0)</f>
        <v>0</v>
      </c>
      <c r="BR48" s="300">
        <f>IF('Hoja De Calculo'!BS13&gt;='Hoja De Calculo'!BR13,IF(BR$18=100,($AB$21*BR$18*$B$2)-SUM($I48:BQ48),IF(BR$18&gt;BQ$19,((BR$18-BQ$19+1)*$B$2*$AB$21),IF(BR$18&gt;=BQ$19,$AB$21*$B$2))),0)</f>
        <v>0</v>
      </c>
      <c r="BS48" s="300">
        <f>IF('Hoja De Calculo'!BT13&gt;='Hoja De Calculo'!BS13,IF(BS$18=100,($AB$21*BS$18*$B$2)-SUM($I48:BR48),IF(BS$18&gt;BR$19,((BS$18-BR$19+1)*$B$2*$AB$21),IF(BS$18&gt;=BR$19,$AB$21*$B$2))),0)</f>
        <v>0</v>
      </c>
      <c r="BT48" s="300">
        <f>IF('Hoja De Calculo'!BU13&gt;='Hoja De Calculo'!BT13,IF(BT$18=100,($AB$21*BT$18*$B$2)-SUM($I48:BS48),IF(BT$18&gt;BS$19,((BT$18-BS$19+1)*$B$2*$AB$21),IF(BT$18&gt;=BS$19,$AB$21*$B$2))),0)</f>
        <v>0</v>
      </c>
      <c r="BU48" s="300">
        <f>IF('Hoja De Calculo'!BV13&gt;='Hoja De Calculo'!BU13,IF(BU$18=100,($AB$21*BU$18*$B$2)-SUM($I48:BT48),IF(BU$18&gt;BT$19,((BU$18-BT$19+1)*$B$2*$AB$21),IF(BU$18&gt;=BT$19,$AB$21*$B$2))),0)</f>
        <v>0</v>
      </c>
      <c r="BV48" s="300">
        <f>IF('Hoja De Calculo'!BW13&gt;='Hoja De Calculo'!BV13,IF(BV$18=100,($AB$21*BV$18*$B$2)-SUM($I48:BU48),IF(BV$18&gt;BU$19,((BV$18-BU$19+1)*$B$2*$AB$21),IF(BV$18&gt;=BU$19,$AB$21*$B$2))),0)</f>
        <v>0</v>
      </c>
      <c r="BW48" s="300">
        <f>IF('Hoja De Calculo'!BX13&gt;='Hoja De Calculo'!BW13,IF(BW$18=100,($AB$21*BW$18*$B$2)-SUM($I48:BV48),IF(BW$18&gt;BV$19,((BW$18-BV$19+1)*$B$2*$AB$21),IF(BW$18&gt;=BV$19,$AB$21*$B$2))),0)</f>
        <v>0</v>
      </c>
      <c r="BX48" s="300">
        <f>IF('Hoja De Calculo'!BY13&gt;='Hoja De Calculo'!BX13,IF(BX$18=100,($AB$21*BX$18*$B$2)-SUM($I48:BW48),IF(BX$18&gt;BW$19,((BX$18-BW$19+1)*$B$2*$AB$21),IF(BX$18&gt;=BW$19,$AB$21*$B$2))),0)</f>
        <v>0</v>
      </c>
      <c r="BY48" s="300">
        <f>IF('Hoja De Calculo'!BZ13&gt;='Hoja De Calculo'!BY13,IF(BY$18=100,($AB$21*BY$18*$B$2)-SUM($I48:BX48),IF(BY$18&gt;BX$19,((BY$18-BX$19+1)*$B$2*$AB$21),IF(BY$18&gt;=BX$19,$AB$21*$B$2))),0)</f>
        <v>0</v>
      </c>
      <c r="BZ48" s="300">
        <f>IF('Hoja De Calculo'!CA13&gt;='Hoja De Calculo'!BZ13,IF(BZ$18=100,($AB$21*BZ$18*$B$2)-SUM($I48:BY48),IF(BZ$18&gt;BY$19,((BZ$18-BY$19+1)*$B$2*$AB$21),IF(BZ$18&gt;=BY$19,$AB$21*$B$2))),0)</f>
        <v>0</v>
      </c>
      <c r="CA48" s="300">
        <f>IF('Hoja De Calculo'!CB13&gt;='Hoja De Calculo'!CA13,IF(CA$18=100,($AB$21*CA$18*$B$2)-SUM($I48:BZ48),IF(CA$18&gt;BZ$19,((CA$18-BZ$19+1)*$B$2*$AB$21),IF(CA$18&gt;=BZ$19,$AB$21*$B$2))),0)</f>
        <v>0</v>
      </c>
      <c r="CB48" s="300">
        <f>IF('Hoja De Calculo'!CC13&gt;='Hoja De Calculo'!CB13,IF(CB$18=100,($AB$21*CB$18*$B$2)-SUM($I48:CA48),IF(CB$18&gt;CA$19,((CB$18-CA$19+1)*$B$2*$AB$21),IF(CB$18&gt;=CA$19,$AB$21*$B$2))),0)</f>
        <v>0</v>
      </c>
      <c r="CC48" s="300">
        <f>IF('Hoja De Calculo'!CD13&gt;='Hoja De Calculo'!CC13,IF(CC$18=100,($AB$21*CC$18*$B$2)-SUM($I48:CB48),IF(CC$18&gt;CB$19,((CC$18-CB$19+1)*$B$2*$AB$21),IF(CC$18&gt;=CB$19,$AB$21*$B$2))),0)</f>
        <v>0</v>
      </c>
      <c r="CD48" s="300">
        <f>IF('Hoja De Calculo'!CE13&gt;='Hoja De Calculo'!CD13,IF(CD$18=100,($AB$21*CD$18*$B$2)-SUM($I48:CC48),IF(CD$18&gt;CC$19,((CD$18-CC$19+1)*$B$2*$AB$21),IF(CD$18&gt;=CC$19,$AB$21*$B$2))),0)</f>
        <v>0</v>
      </c>
      <c r="CE48" s="300">
        <f>IF('Hoja De Calculo'!CF13&gt;='Hoja De Calculo'!CE13,IF(CE$18=100,($AB$21*CE$18*$B$2)-SUM($I48:CD48),IF(CE$18&gt;CD$19,((CE$18-CD$19+1)*$B$2*$AB$21),IF(CE$18&gt;=CD$19,$AB$21*$B$2))),0)</f>
        <v>0</v>
      </c>
      <c r="CF48" s="300">
        <f>IF('Hoja De Calculo'!CG13&gt;='Hoja De Calculo'!CF13,IF(CF$18=100,($AB$21*CF$18*$B$2)-SUM($I48:CE48),IF(CF$18&gt;CE$19,((CF$18-CE$19+1)*$B$2*$AB$21),IF(CF$18&gt;=CE$19,$AB$21*$B$2))),0)</f>
        <v>0</v>
      </c>
      <c r="CG48" s="300">
        <f>IF('Hoja De Calculo'!CH13&gt;='Hoja De Calculo'!CG13,IF(CG$18=100,($AB$21*CG$18*$B$2)-SUM($I48:CF48),IF(CG$18&gt;CF$19,((CG$18-CF$19+1)*$B$2*$AB$21),IF(CG$18&gt;=CF$19,$AB$21*$B$2))),0)</f>
        <v>0</v>
      </c>
      <c r="CH48" s="300">
        <f>IF('Hoja De Calculo'!CI13&gt;='Hoja De Calculo'!CH13,IF(CH$18=100,($AB$21*CH$18*$B$2)-SUM($I48:CG48),IF(CH$18&gt;CG$19,((CH$18-CG$19+1)*$B$2*$AB$21),IF(CH$18&gt;=CG$19,$AB$21*$B$2))),0)</f>
        <v>0</v>
      </c>
      <c r="CI48" s="300">
        <f>IF('Hoja De Calculo'!CJ13&gt;='Hoja De Calculo'!CI13,IF(CI$18=100,($AB$21*CI$18*$B$2)-SUM($I48:CH48),IF(CI$18&gt;CH$19,((CI$18-CH$19+1)*$B$2*$AB$21),IF(CI$18&gt;=CH$19,$AB$21*$B$2))),0)</f>
        <v>0</v>
      </c>
      <c r="CJ48" s="300">
        <f>IF('Hoja De Calculo'!CK13&gt;='Hoja De Calculo'!CJ13,IF(CJ$18=100,($AB$21*CJ$18*$B$2)-SUM($I48:CI48),IF(CJ$18&gt;CI$19,((CJ$18-CI$19+1)*$B$2*$AB$21),IF(CJ$18&gt;=CI$19,$AB$21*$B$2))),0)</f>
        <v>0</v>
      </c>
      <c r="CK48" s="300">
        <f>IF('Hoja De Calculo'!CL13&gt;='Hoja De Calculo'!CK13,IF(CK$18=100,($AB$21*CK$18*$B$2)-SUM($I48:CJ48),IF(CK$18&gt;CJ$19,((CK$18-CJ$19+1)*$B$2*$AB$21),IF(CK$18&gt;=CJ$19,$AB$21*$B$2))),0)</f>
        <v>0</v>
      </c>
      <c r="CL48" s="300">
        <f>IF('Hoja De Calculo'!CM13&gt;='Hoja De Calculo'!CL13,IF(CL$18=100,($AB$21*CL$18*$B$2)-SUM($I48:CK48),IF(CL$18&gt;CK$19,((CL$18-CK$19+1)*$B$2*$AB$21),IF(CL$18&gt;=CK$19,$AB$21*$B$2))),0)</f>
        <v>0</v>
      </c>
      <c r="CM48" s="300">
        <f>IF('Hoja De Calculo'!CN13&gt;='Hoja De Calculo'!CM13,IF(CM$18=100,($AB$21*CM$18*$B$2)-SUM($I48:CL48),IF(CM$18&gt;CL$19,((CM$18-CL$19+1)*$B$2*$AB$21),IF(CM$18&gt;=CL$19,$AB$21*$B$2))),0)</f>
        <v>0</v>
      </c>
      <c r="CN48" s="300">
        <f>IF('Hoja De Calculo'!CO13&gt;='Hoja De Calculo'!CN13,IF(CN$18=100,($AB$21*CN$18*$B$2)-SUM($I48:CM48),IF(CN$18&gt;CM$19,((CN$18-CM$19+1)*$B$2*$AB$21),IF(CN$18&gt;=CM$19,$AB$21*$B$2))),0)</f>
        <v>0</v>
      </c>
      <c r="CO48" s="300">
        <f>IF('Hoja De Calculo'!CP13&gt;='Hoja De Calculo'!CO13,IF(CO$18=100,($AB$21*CO$18*$B$2)-SUM($I48:CN48),IF(CO$18&gt;CN$19,((CO$18-CN$19+1)*$B$2*$AB$21),IF(CO$18&gt;=CN$19,$AB$21*$B$2))),0)</f>
        <v>0</v>
      </c>
      <c r="CP48" s="300">
        <f>IF('Hoja De Calculo'!CQ13&gt;='Hoja De Calculo'!CP13,IF(CP$18=100,($AB$21*CP$18*$B$2)-SUM($I48:CO48),IF(CP$18&gt;CO$19,((CP$18-CO$19+1)*$B$2*$AB$21),IF(CP$18&gt;=CO$19,$AB$21*$B$2))),0)</f>
        <v>0</v>
      </c>
      <c r="CQ48" s="300">
        <f>IF('Hoja De Calculo'!CR13&gt;='Hoja De Calculo'!CQ13,IF(CQ$18=100,($AB$21*CQ$18*$B$2)-SUM($I48:CP48),IF(CQ$18&gt;CP$19,((CQ$18-CP$19+1)*$B$2*$AB$21),IF(CQ$18&gt;=CP$19,$AB$21*$B$2))),0)</f>
        <v>0</v>
      </c>
      <c r="CR48" s="300">
        <f>IF('Hoja De Calculo'!CS13&gt;='Hoja De Calculo'!CR13,IF(CR$18=100,($AB$21*CR$18*$B$2)-SUM($I48:CQ48),IF(CR$18&gt;CQ$19,((CR$18-CQ$19+1)*$B$2*$AB$21),IF(CR$18&gt;=CQ$19,$AB$21*$B$2))),0)</f>
        <v>0</v>
      </c>
      <c r="CS48" s="300">
        <f>IF('Hoja De Calculo'!CT13&gt;='Hoja De Calculo'!CS13,IF(CS$18=100,($AB$21*CS$18*$B$2)-SUM($I48:CR48),IF(CS$18&gt;CR$19,((CS$18-CR$19+1)*$B$2*$AB$21),IF(CS$18&gt;=CR$19,$AB$21*$B$2))),0)</f>
        <v>0</v>
      </c>
      <c r="CT48" s="300">
        <f>IF('Hoja De Calculo'!CU13&gt;='Hoja De Calculo'!CT13,IF(CT$18=100,($AB$21*CT$18*$B$2)-SUM($I48:CS48),IF(CT$18&gt;CS$19,((CT$18-CS$19+1)*$B$2*$AB$21),IF(CT$18&gt;=CS$19,$AB$21*$B$2))),0)</f>
        <v>0</v>
      </c>
      <c r="CU48" s="300">
        <f>IF('Hoja De Calculo'!CV13&gt;='Hoja De Calculo'!CU13,IF(CU$18=100,($AB$21*CU$18*$B$2)-SUM($I48:CT48),IF(CU$18&gt;CT$19,((CU$18-CT$19+1)*$B$2*$AB$21),IF(CU$18&gt;=CT$19,$AB$21*$B$2))),0)</f>
        <v>0</v>
      </c>
      <c r="CV48" s="300">
        <f>IF('Hoja De Calculo'!CW13&gt;='Hoja De Calculo'!CV13,IF(CV$18=100,($AB$21*CV$18*$B$2)-SUM($I48:CU48),IF(CV$18&gt;CU$19,((CV$18-CU$19+1)*$B$2*$AB$21),IF(CV$18&gt;=CU$19,$AB$21*$B$2))),0)</f>
        <v>0</v>
      </c>
      <c r="CW48" s="300">
        <f>IF('Hoja De Calculo'!CX13&gt;='Hoja De Calculo'!CW13,IF(CW$18=100,($AB$21*CW$18*$B$2)-SUM($I48:CV48),IF(CW$18&gt;CV$19,((CW$18-CV$19+1)*$B$2*$AB$21),IF(CW$18&gt;=CV$19,$AB$21*$B$2))),0)</f>
        <v>0</v>
      </c>
    </row>
    <row r="49" spans="1:101" x14ac:dyDescent="0.35">
      <c r="A49" t="s">
        <v>182</v>
      </c>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73"/>
      <c r="AA49" s="280"/>
      <c r="AB49" s="280"/>
      <c r="AC49" s="287">
        <f>(AC$21*$B$2*(AC$19+(IF(AC$19=100,0,1))))</f>
        <v>0</v>
      </c>
      <c r="AD49" s="300">
        <f>IF('Hoja De Calculo'!AE13&gt;='Hoja De Calculo'!AD13,IF(AD$18=100,($AC$21*AD$18*$B$2)-SUM($I49:AC49),IF(AD$18&gt;AC$19,((AD$18-AC$19+1)*$B$2*$AC$21),IF(AD$18&gt;=AC$19,$AC$21*$B$2))),0)</f>
        <v>0</v>
      </c>
      <c r="AE49" s="300">
        <f>IF('Hoja De Calculo'!AF13&gt;='Hoja De Calculo'!AE13,IF(AE$18=100,($AC$21*AE$18*$B$2)-SUM($I49:AD49),IF(AE$18&gt;AD$19,((AE$18-AD$19+1)*$B$2*$AC$21),IF(AE$18&gt;=AD$19,$AC$21*$B$2))),0)</f>
        <v>0</v>
      </c>
      <c r="AF49" s="300">
        <f>IF('Hoja De Calculo'!AG13&gt;='Hoja De Calculo'!AF13,IF(AF$18=100,($AC$21*AF$18*$B$2)-SUM($I49:AE49),IF(AF$18&gt;AE$19,((AF$18-AE$19+1)*$B$2*$AC$21),IF(AF$18&gt;=AE$19,$AC$21*$B$2))),0)</f>
        <v>0</v>
      </c>
      <c r="AG49" s="300">
        <f>IF('Hoja De Calculo'!AH13&gt;='Hoja De Calculo'!AG13,IF(AG$18=100,($AC$21*AG$18*$B$2)-SUM($I49:AF49),IF(AG$18&gt;AF$19,((AG$18-AF$19+1)*$B$2*$AC$21),IF(AG$18&gt;=AF$19,$AC$21*$B$2))),0)</f>
        <v>0</v>
      </c>
      <c r="AH49" s="300">
        <f>IF('Hoja De Calculo'!AI13&gt;='Hoja De Calculo'!AH13,IF(AH$18=100,($AC$21*AH$18*$B$2)-SUM($I49:AG49),IF(AH$18&gt;AG$19,((AH$18-AG$19+1)*$B$2*$AC$21),IF(AH$18&gt;=AG$19,$AC$21*$B$2))),0)</f>
        <v>0</v>
      </c>
      <c r="AI49" s="300">
        <f>IF('Hoja De Calculo'!AJ13&gt;='Hoja De Calculo'!AI13,IF(AI$18=100,($AC$21*AI$18*$B$2)-SUM($I49:AH49),IF(AI$18&gt;AH$19,((AI$18-AH$19+1)*$B$2*$AC$21),IF(AI$18&gt;=AH$19,$AC$21*$B$2))),0)</f>
        <v>0</v>
      </c>
      <c r="AJ49" s="300">
        <f>IF('Hoja De Calculo'!AK13&gt;='Hoja De Calculo'!AJ13,IF(AJ$18=100,($AC$21*AJ$18*$B$2)-SUM($I49:AI49),IF(AJ$18&gt;AI$19,((AJ$18-AI$19+1)*$B$2*$AC$21),IF(AJ$18&gt;=AI$19,$AC$21*$B$2))),0)</f>
        <v>0</v>
      </c>
      <c r="AK49" s="300">
        <f>IF('Hoja De Calculo'!AL13&gt;='Hoja De Calculo'!AK13,IF(AK$18=100,($AC$21*AK$18*$B$2)-SUM($I49:AJ49),IF(AK$18&gt;AJ$19,((AK$18-AJ$19+1)*$B$2*$AC$21),IF(AK$18&gt;=AJ$19,$AC$21*$B$2))),0)</f>
        <v>0</v>
      </c>
      <c r="AL49" s="300">
        <f>IF('Hoja De Calculo'!AM13&gt;='Hoja De Calculo'!AL13,IF(AL$18=100,($AC$21*AL$18*$B$2)-SUM($I49:AK49),IF(AL$18&gt;AK$19,((AL$18-AK$19+1)*$B$2*$AC$21),IF(AL$18&gt;=AK$19,$AC$21*$B$2))),0)</f>
        <v>0</v>
      </c>
      <c r="AM49" s="300">
        <f>IF('Hoja De Calculo'!AN13&gt;='Hoja De Calculo'!AM13,IF(AM$18=100,($AC$21*AM$18*$B$2)-SUM($I49:AL49),IF(AM$18&gt;AL$19,((AM$18-AL$19+1)*$B$2*$AC$21),IF(AM$18&gt;=AL$19,$AC$21*$B$2))),0)</f>
        <v>0</v>
      </c>
      <c r="AN49" s="300">
        <f>IF('Hoja De Calculo'!AO13&gt;='Hoja De Calculo'!AN13,IF(AN$18=100,($AC$21*AN$18*$B$2)-SUM($I49:AM49),IF(AN$18&gt;AM$19,((AN$18-AM$19+1)*$B$2*$AC$21),IF(AN$18&gt;=AM$19,$AC$21*$B$2))),0)</f>
        <v>0</v>
      </c>
      <c r="AO49" s="300">
        <f>IF('Hoja De Calculo'!AP13&gt;='Hoja De Calculo'!AO13,IF(AO$18=100,($AC$21*AO$18*$B$2)-SUM($I49:AN49),IF(AO$18&gt;AN$19,((AO$18-AN$19+1)*$B$2*$AC$21),IF(AO$18&gt;=AN$19,$AC$21*$B$2))),0)</f>
        <v>0</v>
      </c>
      <c r="AP49" s="300">
        <f>IF('Hoja De Calculo'!AQ13&gt;='Hoja De Calculo'!AP13,IF(AP$18=100,($AC$21*AP$18*$B$2)-SUM($I49:AO49),IF(AP$18&gt;AO$19,((AP$18-AO$19+1)*$B$2*$AC$21),IF(AP$18&gt;=AO$19,$AC$21*$B$2))),0)</f>
        <v>0</v>
      </c>
      <c r="AQ49" s="300">
        <f>IF('Hoja De Calculo'!AR13&gt;='Hoja De Calculo'!AQ13,IF(AQ$18=100,($AC$21*AQ$18*$B$2)-SUM($I49:AP49),IF(AQ$18&gt;AP$19,((AQ$18-AP$19+1)*$B$2*$AC$21),IF(AQ$18&gt;=AP$19,$AC$21*$B$2))),0)</f>
        <v>0</v>
      </c>
      <c r="AR49" s="300">
        <f>IF('Hoja De Calculo'!AS13&gt;='Hoja De Calculo'!AR13,IF(AR$18=100,($AC$21*AR$18*$B$2)-SUM($I49:AQ49),IF(AR$18&gt;AQ$19,((AR$18-AQ$19+1)*$B$2*$AC$21),IF(AR$18&gt;=AQ$19,$AC$21*$B$2))),0)</f>
        <v>0</v>
      </c>
      <c r="AS49" s="300">
        <f>IF('Hoja De Calculo'!AT13&gt;='Hoja De Calculo'!AS13,IF(AS$18=100,($AC$21*AS$18*$B$2)-SUM($I49:AR49),IF(AS$18&gt;AR$19,((AS$18-AR$19+1)*$B$2*$AC$21),IF(AS$18&gt;=AR$19,$AC$21*$B$2))),0)</f>
        <v>0</v>
      </c>
      <c r="AT49" s="300">
        <f>IF('Hoja De Calculo'!AU13&gt;='Hoja De Calculo'!AT13,IF(AT$18=100,($AC$21*AT$18*$B$2)-SUM($I49:AS49),IF(AT$18&gt;AS$19,((AT$18-AS$19+1)*$B$2*$AC$21),IF(AT$18&gt;=AS$19,$AC$21*$B$2))),0)</f>
        <v>0</v>
      </c>
      <c r="AU49" s="300">
        <f>IF('Hoja De Calculo'!AV13&gt;='Hoja De Calculo'!AU13,IF(AU$18=100,($AC$21*AU$18*$B$2)-SUM($I49:AT49),IF(AU$18&gt;AT$19,((AU$18-AT$19+1)*$B$2*$AC$21),IF(AU$18&gt;=AT$19,$AC$21*$B$2))),0)</f>
        <v>0</v>
      </c>
      <c r="AV49" s="300">
        <f>IF('Hoja De Calculo'!AW13&gt;='Hoja De Calculo'!AV13,IF(AV$18=100,($AC$21*AV$18*$B$2)-SUM($I49:AU49),IF(AV$18&gt;AU$19,((AV$18-AU$19+1)*$B$2*$AC$21),IF(AV$18&gt;=AU$19,$AC$21*$B$2))),0)</f>
        <v>0</v>
      </c>
      <c r="AW49" s="300">
        <f>IF('Hoja De Calculo'!AX13&gt;='Hoja De Calculo'!AW13,IF(AW$18=100,($AC$21*AW$18*$B$2)-SUM($I49:AV49),IF(AW$18&gt;AV$19,((AW$18-AV$19+1)*$B$2*$AC$21),IF(AW$18&gt;=AV$19,$AC$21*$B$2))),0)</f>
        <v>0</v>
      </c>
      <c r="AX49" s="300">
        <f>IF('Hoja De Calculo'!AY13&gt;='Hoja De Calculo'!AX13,IF(AX$18=100,($AC$21*AX$18*$B$2)-SUM($I49:AW49),IF(AX$18&gt;AW$19,((AX$18-AW$19+1)*$B$2*$AC$21),IF(AX$18&gt;=AW$19,$AC$21*$B$2))),0)</f>
        <v>0</v>
      </c>
      <c r="AY49" s="300">
        <f>IF('Hoja De Calculo'!AZ13&gt;='Hoja De Calculo'!AY13,IF(AY$18=100,($AC$21*AY$18*$B$2)-SUM($I49:AX49),IF(AY$18&gt;AX$19,((AY$18-AX$19+1)*$B$2*$AC$21),IF(AY$18&gt;=AX$19,$AC$21*$B$2))),0)</f>
        <v>0</v>
      </c>
      <c r="AZ49" s="300">
        <f>IF('Hoja De Calculo'!BA13&gt;='Hoja De Calculo'!AZ13,IF(AZ$18=100,($AC$21*AZ$18*$B$2)-SUM($I49:AY49),IF(AZ$18&gt;AY$19,((AZ$18-AY$19+1)*$B$2*$AC$21),IF(AZ$18&gt;=AY$19,$AC$21*$B$2))),0)</f>
        <v>0</v>
      </c>
      <c r="BA49" s="300">
        <f>IF('Hoja De Calculo'!BB13&gt;='Hoja De Calculo'!BA13,IF(BA$18=100,($AC$21*BA$18*$B$2)-SUM($I49:AZ49),IF(BA$18&gt;AZ$19,((BA$18-AZ$19+1)*$B$2*$AC$21),IF(BA$18&gt;=AZ$19,$AC$21*$B$2))),0)</f>
        <v>0</v>
      </c>
      <c r="BB49" s="300">
        <f>IF('Hoja De Calculo'!BC13&gt;='Hoja De Calculo'!BB13,IF(BB$18=100,($AC$21*BB$18*$B$2)-SUM($I49:BA49),IF(BB$18&gt;BA$19,((BB$18-BA$19+1)*$B$2*$AC$21),IF(BB$18&gt;=BA$19,$AC$21*$B$2))),0)</f>
        <v>0</v>
      </c>
      <c r="BC49" s="300">
        <f>IF('Hoja De Calculo'!BD13&gt;='Hoja De Calculo'!BC13,IF(BC$18=100,($AC$21*BC$18*$B$2)-SUM($I49:BB49),IF(BC$18&gt;BB$19,((BC$18-BB$19+1)*$B$2*$AC$21),IF(BC$18&gt;=BB$19,$AC$21*$B$2))),0)</f>
        <v>0</v>
      </c>
      <c r="BD49" s="300">
        <f>IF('Hoja De Calculo'!BE13&gt;='Hoja De Calculo'!BD13,IF(BD$18=100,($AC$21*BD$18*$B$2)-SUM($I49:BC49),IF(BD$18&gt;BC$19,((BD$18-BC$19+1)*$B$2*$AC$21),IF(BD$18&gt;=BC$19,$AC$21*$B$2))),0)</f>
        <v>0</v>
      </c>
      <c r="BE49" s="300">
        <f>IF('Hoja De Calculo'!BF13&gt;='Hoja De Calculo'!BE13,IF(BE$18=100,($AC$21*BE$18*$B$2)-SUM($I49:BD49),IF(BE$18&gt;BD$19,((BE$18-BD$19+1)*$B$2*$AC$21),IF(BE$18&gt;=BD$19,$AC$21*$B$2))),0)</f>
        <v>0</v>
      </c>
      <c r="BF49" s="300">
        <f>IF('Hoja De Calculo'!BG13&gt;='Hoja De Calculo'!BF13,IF(BF$18=100,($AC$21*BF$18*$B$2)-SUM($I49:BE49),IF(BF$18&gt;BE$19,((BF$18-BE$19+1)*$B$2*$AC$21),IF(BF$18&gt;=BE$19,$AC$21*$B$2))),0)</f>
        <v>0</v>
      </c>
      <c r="BG49" s="300">
        <f>IF('Hoja De Calculo'!BH13&gt;='Hoja De Calculo'!BG13,IF(BG$18=100,($AC$21*BG$18*$B$2)-SUM($I49:BF49),IF(BG$18&gt;BF$19,((BG$18-BF$19+1)*$B$2*$AC$21),IF(BG$18&gt;=BF$19,$AC$21*$B$2))),0)</f>
        <v>0</v>
      </c>
      <c r="BH49" s="300">
        <f>IF('Hoja De Calculo'!BI13&gt;='Hoja De Calculo'!BH13,IF(BH$18=100,($AC$21*BH$18*$B$2)-SUM($I49:BG49),IF(BH$18&gt;BG$19,((BH$18-BG$19+1)*$B$2*$AC$21),IF(BH$18&gt;=BG$19,$AC$21*$B$2))),0)</f>
        <v>0</v>
      </c>
      <c r="BI49" s="300">
        <f>IF('Hoja De Calculo'!BJ13&gt;='Hoja De Calculo'!BI13,IF(BI$18=100,($AC$21*BI$18*$B$2)-SUM($I49:BH49),IF(BI$18&gt;BH$19,((BI$18-BH$19+1)*$B$2*$AC$21),IF(BI$18&gt;=BH$19,$AC$21*$B$2))),0)</f>
        <v>0</v>
      </c>
      <c r="BJ49" s="300">
        <f>IF('Hoja De Calculo'!BK13&gt;='Hoja De Calculo'!BJ13,IF(BJ$18=100,($AC$21*BJ$18*$B$2)-SUM($I49:BI49),IF(BJ$18&gt;BI$19,((BJ$18-BI$19+1)*$B$2*$AC$21),IF(BJ$18&gt;=BI$19,$AC$21*$B$2))),0)</f>
        <v>0</v>
      </c>
      <c r="BK49" s="300">
        <f>IF('Hoja De Calculo'!BL13&gt;='Hoja De Calculo'!BK13,IF(BK$18=100,($AC$21*BK$18*$B$2)-SUM($I49:BJ49),IF(BK$18&gt;BJ$19,((BK$18-BJ$19+1)*$B$2*$AC$21),IF(BK$18&gt;=BJ$19,$AC$21*$B$2))),0)</f>
        <v>0</v>
      </c>
      <c r="BL49" s="300">
        <f>IF('Hoja De Calculo'!BM13&gt;='Hoja De Calculo'!BL13,IF(BL$18=100,($AC$21*BL$18*$B$2)-SUM($I49:BK49),IF(BL$18&gt;BK$19,((BL$18-BK$19+1)*$B$2*$AC$21),IF(BL$18&gt;=BK$19,$AC$21*$B$2))),0)</f>
        <v>0</v>
      </c>
      <c r="BM49" s="300">
        <f>IF('Hoja De Calculo'!BN13&gt;='Hoja De Calculo'!BM13,IF(BM$18=100,($AC$21*BM$18*$B$2)-SUM($I49:BL49),IF(BM$18&gt;BL$19,((BM$18-BL$19+1)*$B$2*$AC$21),IF(BM$18&gt;=BL$19,$AC$21*$B$2))),0)</f>
        <v>0</v>
      </c>
      <c r="BN49" s="300">
        <f>IF('Hoja De Calculo'!BO13&gt;='Hoja De Calculo'!BN13,IF(BN$18=100,($AC$21*BN$18*$B$2)-SUM($I49:BM49),IF(BN$18&gt;BM$19,((BN$18-BM$19+1)*$B$2*$AC$21),IF(BN$18&gt;=BM$19,$AC$21*$B$2))),0)</f>
        <v>0</v>
      </c>
      <c r="BO49" s="300">
        <f>IF('Hoja De Calculo'!BP13&gt;='Hoja De Calculo'!BO13,IF(BO$18=100,($AC$21*BO$18*$B$2)-SUM($I49:BN49),IF(BO$18&gt;BN$19,((BO$18-BN$19+1)*$B$2*$AC$21),IF(BO$18&gt;=BN$19,$AC$21*$B$2))),0)</f>
        <v>0</v>
      </c>
      <c r="BP49" s="300">
        <f>IF('Hoja De Calculo'!BQ13&gt;='Hoja De Calculo'!BP13,IF(BP$18=100,($AC$21*BP$18*$B$2)-SUM($I49:BO49),IF(BP$18&gt;BO$19,((BP$18-BO$19+1)*$B$2*$AC$21),IF(BP$18&gt;=BO$19,$AC$21*$B$2))),0)</f>
        <v>0</v>
      </c>
      <c r="BQ49" s="300">
        <f>IF('Hoja De Calculo'!BR13&gt;='Hoja De Calculo'!BQ13,IF(BQ$18=100,($AC$21*BQ$18*$B$2)-SUM($I49:BP49),IF(BQ$18&gt;BP$19,((BQ$18-BP$19+1)*$B$2*$AC$21),IF(BQ$18&gt;=BP$19,$AC$21*$B$2))),0)</f>
        <v>0</v>
      </c>
      <c r="BR49" s="300">
        <f>IF('Hoja De Calculo'!BS13&gt;='Hoja De Calculo'!BR13,IF(BR$18=100,($AC$21*BR$18*$B$2)-SUM($I49:BQ49),IF(BR$18&gt;BQ$19,((BR$18-BQ$19+1)*$B$2*$AC$21),IF(BR$18&gt;=BQ$19,$AC$21*$B$2))),0)</f>
        <v>0</v>
      </c>
      <c r="BS49" s="300">
        <f>IF('Hoja De Calculo'!BT13&gt;='Hoja De Calculo'!BS13,IF(BS$18=100,($AC$21*BS$18*$B$2)-SUM($I49:BR49),IF(BS$18&gt;BR$19,((BS$18-BR$19+1)*$B$2*$AC$21),IF(BS$18&gt;=BR$19,$AC$21*$B$2))),0)</f>
        <v>0</v>
      </c>
      <c r="BT49" s="300">
        <f>IF('Hoja De Calculo'!BU13&gt;='Hoja De Calculo'!BT13,IF(BT$18=100,($AC$21*BT$18*$B$2)-SUM($I49:BS49),IF(BT$18&gt;BS$19,((BT$18-BS$19+1)*$B$2*$AC$21),IF(BT$18&gt;=BS$19,$AC$21*$B$2))),0)</f>
        <v>0</v>
      </c>
      <c r="BU49" s="300">
        <f>IF('Hoja De Calculo'!BV13&gt;='Hoja De Calculo'!BU13,IF(BU$18=100,($AC$21*BU$18*$B$2)-SUM($I49:BT49),IF(BU$18&gt;BT$19,((BU$18-BT$19+1)*$B$2*$AC$21),IF(BU$18&gt;=BT$19,$AC$21*$B$2))),0)</f>
        <v>0</v>
      </c>
      <c r="BV49" s="300">
        <f>IF('Hoja De Calculo'!BW13&gt;='Hoja De Calculo'!BV13,IF(BV$18=100,($AC$21*BV$18*$B$2)-SUM($I49:BU49),IF(BV$18&gt;BU$19,((BV$18-BU$19+1)*$B$2*$AC$21),IF(BV$18&gt;=BU$19,$AC$21*$B$2))),0)</f>
        <v>0</v>
      </c>
      <c r="BW49" s="300">
        <f>IF('Hoja De Calculo'!BX13&gt;='Hoja De Calculo'!BW13,IF(BW$18=100,($AC$21*BW$18*$B$2)-SUM($I49:BV49),IF(BW$18&gt;BV$19,((BW$18-BV$19+1)*$B$2*$AC$21),IF(BW$18&gt;=BV$19,$AC$21*$B$2))),0)</f>
        <v>0</v>
      </c>
      <c r="BX49" s="300">
        <f>IF('Hoja De Calculo'!BY13&gt;='Hoja De Calculo'!BX13,IF(BX$18=100,($AC$21*BX$18*$B$2)-SUM($I49:BW49),IF(BX$18&gt;BW$19,((BX$18-BW$19+1)*$B$2*$AC$21),IF(BX$18&gt;=BW$19,$AC$21*$B$2))),0)</f>
        <v>0</v>
      </c>
      <c r="BY49" s="300">
        <f>IF('Hoja De Calculo'!BZ13&gt;='Hoja De Calculo'!BY13,IF(BY$18=100,($AC$21*BY$18*$B$2)-SUM($I49:BX49),IF(BY$18&gt;BX$19,((BY$18-BX$19+1)*$B$2*$AC$21),IF(BY$18&gt;=BX$19,$AC$21*$B$2))),0)</f>
        <v>0</v>
      </c>
      <c r="BZ49" s="300">
        <f>IF('Hoja De Calculo'!CA13&gt;='Hoja De Calculo'!BZ13,IF(BZ$18=100,($AC$21*BZ$18*$B$2)-SUM($I49:BY49),IF(BZ$18&gt;BY$19,((BZ$18-BY$19+1)*$B$2*$AC$21),IF(BZ$18&gt;=BY$19,$AC$21*$B$2))),0)</f>
        <v>0</v>
      </c>
      <c r="CA49" s="300">
        <f>IF('Hoja De Calculo'!CB13&gt;='Hoja De Calculo'!CA13,IF(CA$18=100,($AC$21*CA$18*$B$2)-SUM($I49:BZ49),IF(CA$18&gt;BZ$19,((CA$18-BZ$19+1)*$B$2*$AC$21),IF(CA$18&gt;=BZ$19,$AC$21*$B$2))),0)</f>
        <v>0</v>
      </c>
      <c r="CB49" s="300">
        <f>IF('Hoja De Calculo'!CC13&gt;='Hoja De Calculo'!CB13,IF(CB$18=100,($AC$21*CB$18*$B$2)-SUM($I49:CA49),IF(CB$18&gt;CA$19,((CB$18-CA$19+1)*$B$2*$AC$21),IF(CB$18&gt;=CA$19,$AC$21*$B$2))),0)</f>
        <v>0</v>
      </c>
      <c r="CC49" s="300">
        <f>IF('Hoja De Calculo'!CD13&gt;='Hoja De Calculo'!CC13,IF(CC$18=100,($AC$21*CC$18*$B$2)-SUM($I49:CB49),IF(CC$18&gt;CB$19,((CC$18-CB$19+1)*$B$2*$AC$21),IF(CC$18&gt;=CB$19,$AC$21*$B$2))),0)</f>
        <v>0</v>
      </c>
      <c r="CD49" s="300">
        <f>IF('Hoja De Calculo'!CE13&gt;='Hoja De Calculo'!CD13,IF(CD$18=100,($AC$21*CD$18*$B$2)-SUM($I49:CC49),IF(CD$18&gt;CC$19,((CD$18-CC$19+1)*$B$2*$AC$21),IF(CD$18&gt;=CC$19,$AC$21*$B$2))),0)</f>
        <v>0</v>
      </c>
      <c r="CE49" s="300">
        <f>IF('Hoja De Calculo'!CF13&gt;='Hoja De Calculo'!CE13,IF(CE$18=100,($AC$21*CE$18*$B$2)-SUM($I49:CD49),IF(CE$18&gt;CD$19,((CE$18-CD$19+1)*$B$2*$AC$21),IF(CE$18&gt;=CD$19,$AC$21*$B$2))),0)</f>
        <v>0</v>
      </c>
      <c r="CF49" s="300">
        <f>IF('Hoja De Calculo'!CG13&gt;='Hoja De Calculo'!CF13,IF(CF$18=100,($AC$21*CF$18*$B$2)-SUM($I49:CE49),IF(CF$18&gt;CE$19,((CF$18-CE$19+1)*$B$2*$AC$21),IF(CF$18&gt;=CE$19,$AC$21*$B$2))),0)</f>
        <v>0</v>
      </c>
      <c r="CG49" s="300">
        <f>IF('Hoja De Calculo'!CH13&gt;='Hoja De Calculo'!CG13,IF(CG$18=100,($AC$21*CG$18*$B$2)-SUM($I49:CF49),IF(CG$18&gt;CF$19,((CG$18-CF$19+1)*$B$2*$AC$21),IF(CG$18&gt;=CF$19,$AC$21*$B$2))),0)</f>
        <v>0</v>
      </c>
      <c r="CH49" s="300">
        <f>IF('Hoja De Calculo'!CI13&gt;='Hoja De Calculo'!CH13,IF(CH$18=100,($AC$21*CH$18*$B$2)-SUM($I49:CG49),IF(CH$18&gt;CG$19,((CH$18-CG$19+1)*$B$2*$AC$21),IF(CH$18&gt;=CG$19,$AC$21*$B$2))),0)</f>
        <v>0</v>
      </c>
      <c r="CI49" s="300">
        <f>IF('Hoja De Calculo'!CJ13&gt;='Hoja De Calculo'!CI13,IF(CI$18=100,($AC$21*CI$18*$B$2)-SUM($I49:CH49),IF(CI$18&gt;CH$19,((CI$18-CH$19+1)*$B$2*$AC$21),IF(CI$18&gt;=CH$19,$AC$21*$B$2))),0)</f>
        <v>0</v>
      </c>
      <c r="CJ49" s="300">
        <f>IF('Hoja De Calculo'!CK13&gt;='Hoja De Calculo'!CJ13,IF(CJ$18=100,($AC$21*CJ$18*$B$2)-SUM($I49:CI49),IF(CJ$18&gt;CI$19,((CJ$18-CI$19+1)*$B$2*$AC$21),IF(CJ$18&gt;=CI$19,$AC$21*$B$2))),0)</f>
        <v>0</v>
      </c>
      <c r="CK49" s="300">
        <f>IF('Hoja De Calculo'!CL13&gt;='Hoja De Calculo'!CK13,IF(CK$18=100,($AC$21*CK$18*$B$2)-SUM($I49:CJ49),IF(CK$18&gt;CJ$19,((CK$18-CJ$19+1)*$B$2*$AC$21),IF(CK$18&gt;=CJ$19,$AC$21*$B$2))),0)</f>
        <v>0</v>
      </c>
      <c r="CL49" s="300">
        <f>IF('Hoja De Calculo'!CM13&gt;='Hoja De Calculo'!CL13,IF(CL$18=100,($AC$21*CL$18*$B$2)-SUM($I49:CK49),IF(CL$18&gt;CK$19,((CL$18-CK$19+1)*$B$2*$AC$21),IF(CL$18&gt;=CK$19,$AC$21*$B$2))),0)</f>
        <v>0</v>
      </c>
      <c r="CM49" s="300">
        <f>IF('Hoja De Calculo'!CN13&gt;='Hoja De Calculo'!CM13,IF(CM$18=100,($AC$21*CM$18*$B$2)-SUM($I49:CL49),IF(CM$18&gt;CL$19,((CM$18-CL$19+1)*$B$2*$AC$21),IF(CM$18&gt;=CL$19,$AC$21*$B$2))),0)</f>
        <v>0</v>
      </c>
      <c r="CN49" s="300">
        <f>IF('Hoja De Calculo'!CO13&gt;='Hoja De Calculo'!CN13,IF(CN$18=100,($AC$21*CN$18*$B$2)-SUM($I49:CM49),IF(CN$18&gt;CM$19,((CN$18-CM$19+1)*$B$2*$AC$21),IF(CN$18&gt;=CM$19,$AC$21*$B$2))),0)</f>
        <v>0</v>
      </c>
      <c r="CO49" s="300">
        <f>IF('Hoja De Calculo'!CP13&gt;='Hoja De Calculo'!CO13,IF(CO$18=100,($AC$21*CO$18*$B$2)-SUM($I49:CN49),IF(CO$18&gt;CN$19,((CO$18-CN$19+1)*$B$2*$AC$21),IF(CO$18&gt;=CN$19,$AC$21*$B$2))),0)</f>
        <v>0</v>
      </c>
      <c r="CP49" s="300">
        <f>IF('Hoja De Calculo'!CQ13&gt;='Hoja De Calculo'!CP13,IF(CP$18=100,($AC$21*CP$18*$B$2)-SUM($I49:CO49),IF(CP$18&gt;CO$19,((CP$18-CO$19+1)*$B$2*$AC$21),IF(CP$18&gt;=CO$19,$AC$21*$B$2))),0)</f>
        <v>0</v>
      </c>
      <c r="CQ49" s="300">
        <f>IF('Hoja De Calculo'!CR13&gt;='Hoja De Calculo'!CQ13,IF(CQ$18=100,($AC$21*CQ$18*$B$2)-SUM($I49:CP49),IF(CQ$18&gt;CP$19,((CQ$18-CP$19+1)*$B$2*$AC$21),IF(CQ$18&gt;=CP$19,$AC$21*$B$2))),0)</f>
        <v>0</v>
      </c>
      <c r="CR49" s="300">
        <f>IF('Hoja De Calculo'!CS13&gt;='Hoja De Calculo'!CR13,IF(CR$18=100,($AC$21*CR$18*$B$2)-SUM($I49:CQ49),IF(CR$18&gt;CQ$19,((CR$18-CQ$19+1)*$B$2*$AC$21),IF(CR$18&gt;=CQ$19,$AC$21*$B$2))),0)</f>
        <v>0</v>
      </c>
      <c r="CS49" s="300">
        <f>IF('Hoja De Calculo'!CT13&gt;='Hoja De Calculo'!CS13,IF(CS$18=100,($AC$21*CS$18*$B$2)-SUM($I49:CR49),IF(CS$18&gt;CR$19,((CS$18-CR$19+1)*$B$2*$AC$21),IF(CS$18&gt;=CR$19,$AC$21*$B$2))),0)</f>
        <v>0</v>
      </c>
      <c r="CT49" s="300">
        <f>IF('Hoja De Calculo'!CU13&gt;='Hoja De Calculo'!CT13,IF(CT$18=100,($AC$21*CT$18*$B$2)-SUM($I49:CS49),IF(CT$18&gt;CS$19,((CT$18-CS$19+1)*$B$2*$AC$21),IF(CT$18&gt;=CS$19,$AC$21*$B$2))),0)</f>
        <v>0</v>
      </c>
      <c r="CU49" s="300">
        <f>IF('Hoja De Calculo'!CV13&gt;='Hoja De Calculo'!CU13,IF(CU$18=100,($AC$21*CU$18*$B$2)-SUM($I49:CT49),IF(CU$18&gt;CT$19,((CU$18-CT$19+1)*$B$2*$AC$21),IF(CU$18&gt;=CT$19,$AC$21*$B$2))),0)</f>
        <v>0</v>
      </c>
      <c r="CV49" s="300">
        <f>IF('Hoja De Calculo'!CW13&gt;='Hoja De Calculo'!CV13,IF(CV$18=100,($AC$21*CV$18*$B$2)-SUM($I49:CU49),IF(CV$18&gt;CU$19,((CV$18-CU$19+1)*$B$2*$AC$21),IF(CV$18&gt;=CU$19,$AC$21*$B$2))),0)</f>
        <v>0</v>
      </c>
      <c r="CW49" s="300">
        <f>IF('Hoja De Calculo'!CX13&gt;='Hoja De Calculo'!CW13,IF(CW$18=100,($AC$21*CW$18*$B$2)-SUM($I49:CV49),IF(CW$18&gt;CV$19,((CW$18-CV$19+1)*$B$2*$AC$21),IF(CW$18&gt;=CV$19,$AC$21*$B$2))),0)</f>
        <v>0</v>
      </c>
    </row>
    <row r="50" spans="1:101" x14ac:dyDescent="0.35">
      <c r="A50" t="s">
        <v>183</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73"/>
      <c r="AA50" s="280"/>
      <c r="AB50" s="280"/>
      <c r="AC50" s="280"/>
      <c r="AD50" s="287">
        <f>(AD$21*$B$2*(AD$19+(IF(AD$19=100,0,1))))</f>
        <v>0</v>
      </c>
      <c r="AE50" s="300">
        <f>IF('Hoja De Calculo'!AF13&gt;='Hoja De Calculo'!AE13,IF(AE$18=100,($AD$21*AE$18*$B$2)-SUM($I50:AD50),IF(AE$18&gt;AD$19,((AE$18-AD$19+1)*$B$2*$AD$21),IF(AE$18&gt;=AD$19,$AD$21*$B$2))),0)</f>
        <v>0</v>
      </c>
      <c r="AF50" s="300">
        <f>IF('Hoja De Calculo'!AG13&gt;='Hoja De Calculo'!AF13,IF(AF$18=100,($AD$21*AF$18*$B$2)-SUM($I50:AE50),IF(AF$18&gt;AE$19,((AF$18-AE$19+1)*$B$2*$AD$21),IF(AF$18&gt;=AE$19,$AD$21*$B$2))),0)</f>
        <v>0</v>
      </c>
      <c r="AG50" s="300">
        <f>IF('Hoja De Calculo'!AH13&gt;='Hoja De Calculo'!AG13,IF(AG$18=100,($AD$21*AG$18*$B$2)-SUM($I50:AF50),IF(AG$18&gt;AF$19,((AG$18-AF$19+1)*$B$2*$AD$21),IF(AG$18&gt;=AF$19,$AD$21*$B$2))),0)</f>
        <v>0</v>
      </c>
      <c r="AH50" s="300">
        <f>IF('Hoja De Calculo'!AI13&gt;='Hoja De Calculo'!AH13,IF(AH$18=100,($AD$21*AH$18*$B$2)-SUM($I50:AG50),IF(AH$18&gt;AG$19,((AH$18-AG$19+1)*$B$2*$AD$21),IF(AH$18&gt;=AG$19,$AD$21*$B$2))),0)</f>
        <v>0</v>
      </c>
      <c r="AI50" s="300">
        <f>IF('Hoja De Calculo'!AJ13&gt;='Hoja De Calculo'!AI13,IF(AI$18=100,($AD$21*AI$18*$B$2)-SUM($I50:AH50),IF(AI$18&gt;AH$19,((AI$18-AH$19+1)*$B$2*$AD$21),IF(AI$18&gt;=AH$19,$AD$21*$B$2))),0)</f>
        <v>0</v>
      </c>
      <c r="AJ50" s="300">
        <f>IF('Hoja De Calculo'!AK13&gt;='Hoja De Calculo'!AJ13,IF(AJ$18=100,($AD$21*AJ$18*$B$2)-SUM($I50:AI50),IF(AJ$18&gt;AI$19,((AJ$18-AI$19+1)*$B$2*$AD$21),IF(AJ$18&gt;=AI$19,$AD$21*$B$2))),0)</f>
        <v>0</v>
      </c>
      <c r="AK50" s="300">
        <f>IF('Hoja De Calculo'!AL13&gt;='Hoja De Calculo'!AK13,IF(AK$18=100,($AD$21*AK$18*$B$2)-SUM($I50:AJ50),IF(AK$18&gt;AJ$19,((AK$18-AJ$19+1)*$B$2*$AD$21),IF(AK$18&gt;=AJ$19,$AD$21*$B$2))),0)</f>
        <v>0</v>
      </c>
      <c r="AL50" s="300">
        <f>IF('Hoja De Calculo'!AM13&gt;='Hoja De Calculo'!AL13,IF(AL$18=100,($AD$21*AL$18*$B$2)-SUM($I50:AK50),IF(AL$18&gt;AK$19,((AL$18-AK$19+1)*$B$2*$AD$21),IF(AL$18&gt;=AK$19,$AD$21*$B$2))),0)</f>
        <v>0</v>
      </c>
      <c r="AM50" s="300">
        <f>IF('Hoja De Calculo'!AN13&gt;='Hoja De Calculo'!AM13,IF(AM$18=100,($AD$21*AM$18*$B$2)-SUM($I50:AL50),IF(AM$18&gt;AL$19,((AM$18-AL$19+1)*$B$2*$AD$21),IF(AM$18&gt;=AL$19,$AD$21*$B$2))),0)</f>
        <v>0</v>
      </c>
      <c r="AN50" s="300">
        <f>IF('Hoja De Calculo'!AO13&gt;='Hoja De Calculo'!AN13,IF(AN$18=100,($AD$21*AN$18*$B$2)-SUM($I50:AM50),IF(AN$18&gt;AM$19,((AN$18-AM$19+1)*$B$2*$AD$21),IF(AN$18&gt;=AM$19,$AD$21*$B$2))),0)</f>
        <v>0</v>
      </c>
      <c r="AO50" s="300">
        <f>IF('Hoja De Calculo'!AP13&gt;='Hoja De Calculo'!AO13,IF(AO$18=100,($AD$21*AO$18*$B$2)-SUM($I50:AN50),IF(AO$18&gt;AN$19,((AO$18-AN$19+1)*$B$2*$AD$21),IF(AO$18&gt;=AN$19,$AD$21*$B$2))),0)</f>
        <v>0</v>
      </c>
      <c r="AP50" s="300">
        <f>IF('Hoja De Calculo'!AQ13&gt;='Hoja De Calculo'!AP13,IF(AP$18=100,($AD$21*AP$18*$B$2)-SUM($I50:AO50),IF(AP$18&gt;AO$19,((AP$18-AO$19+1)*$B$2*$AD$21),IF(AP$18&gt;=AO$19,$AD$21*$B$2))),0)</f>
        <v>0</v>
      </c>
      <c r="AQ50" s="300">
        <f>IF('Hoja De Calculo'!AR13&gt;='Hoja De Calculo'!AQ13,IF(AQ$18=100,($AD$21*AQ$18*$B$2)-SUM($I50:AP50),IF(AQ$18&gt;AP$19,((AQ$18-AP$19+1)*$B$2*$AD$21),IF(AQ$18&gt;=AP$19,$AD$21*$B$2))),0)</f>
        <v>0</v>
      </c>
      <c r="AR50" s="300">
        <f>IF('Hoja De Calculo'!AS13&gt;='Hoja De Calculo'!AR13,IF(AR$18=100,($AD$21*AR$18*$B$2)-SUM($I50:AQ50),IF(AR$18&gt;AQ$19,((AR$18-AQ$19+1)*$B$2*$AD$21),IF(AR$18&gt;=AQ$19,$AD$21*$B$2))),0)</f>
        <v>0</v>
      </c>
      <c r="AS50" s="300">
        <f>IF('Hoja De Calculo'!AT13&gt;='Hoja De Calculo'!AS13,IF(AS$18=100,($AD$21*AS$18*$B$2)-SUM($I50:AR50),IF(AS$18&gt;AR$19,((AS$18-AR$19+1)*$B$2*$AD$21),IF(AS$18&gt;=AR$19,$AD$21*$B$2))),0)</f>
        <v>0</v>
      </c>
      <c r="AT50" s="300">
        <f>IF('Hoja De Calculo'!AU13&gt;='Hoja De Calculo'!AT13,IF(AT$18=100,($AD$21*AT$18*$B$2)-SUM($I50:AS50),IF(AT$18&gt;AS$19,((AT$18-AS$19+1)*$B$2*$AD$21),IF(AT$18&gt;=AS$19,$AD$21*$B$2))),0)</f>
        <v>0</v>
      </c>
      <c r="AU50" s="300">
        <f>IF('Hoja De Calculo'!AV13&gt;='Hoja De Calculo'!AU13,IF(AU$18=100,($AD$21*AU$18*$B$2)-SUM($I50:AT50),IF(AU$18&gt;AT$19,((AU$18-AT$19+1)*$B$2*$AD$21),IF(AU$18&gt;=AT$19,$AD$21*$B$2))),0)</f>
        <v>0</v>
      </c>
      <c r="AV50" s="300">
        <f>IF('Hoja De Calculo'!AW13&gt;='Hoja De Calculo'!AV13,IF(AV$18=100,($AD$21*AV$18*$B$2)-SUM($I50:AU50),IF(AV$18&gt;AU$19,((AV$18-AU$19+1)*$B$2*$AD$21),IF(AV$18&gt;=AU$19,$AD$21*$B$2))),0)</f>
        <v>0</v>
      </c>
      <c r="AW50" s="300">
        <f>IF('Hoja De Calculo'!AX13&gt;='Hoja De Calculo'!AW13,IF(AW$18=100,($AD$21*AW$18*$B$2)-SUM($I50:AV50),IF(AW$18&gt;AV$19,((AW$18-AV$19+1)*$B$2*$AD$21),IF(AW$18&gt;=AV$19,$AD$21*$B$2))),0)</f>
        <v>0</v>
      </c>
      <c r="AX50" s="300">
        <f>IF('Hoja De Calculo'!AY13&gt;='Hoja De Calculo'!AX13,IF(AX$18=100,($AD$21*AX$18*$B$2)-SUM($I50:AW50),IF(AX$18&gt;AW$19,((AX$18-AW$19+1)*$B$2*$AD$21),IF(AX$18&gt;=AW$19,$AD$21*$B$2))),0)</f>
        <v>0</v>
      </c>
      <c r="AY50" s="300">
        <f>IF('Hoja De Calculo'!AZ13&gt;='Hoja De Calculo'!AY13,IF(AY$18=100,($AD$21*AY$18*$B$2)-SUM($I50:AX50),IF(AY$18&gt;AX$19,((AY$18-AX$19+1)*$B$2*$AD$21),IF(AY$18&gt;=AX$19,$AD$21*$B$2))),0)</f>
        <v>0</v>
      </c>
      <c r="AZ50" s="300">
        <f>IF('Hoja De Calculo'!BA13&gt;='Hoja De Calculo'!AZ13,IF(AZ$18=100,($AD$21*AZ$18*$B$2)-SUM($I50:AY50),IF(AZ$18&gt;AY$19,((AZ$18-AY$19+1)*$B$2*$AD$21),IF(AZ$18&gt;=AY$19,$AD$21*$B$2))),0)</f>
        <v>0</v>
      </c>
      <c r="BA50" s="300">
        <f>IF('Hoja De Calculo'!BB13&gt;='Hoja De Calculo'!BA13,IF(BA$18=100,($AD$21*BA$18*$B$2)-SUM($I50:AZ50),IF(BA$18&gt;AZ$19,((BA$18-AZ$19+1)*$B$2*$AD$21),IF(BA$18&gt;=AZ$19,$AD$21*$B$2))),0)</f>
        <v>0</v>
      </c>
      <c r="BB50" s="300">
        <f>IF('Hoja De Calculo'!BC13&gt;='Hoja De Calculo'!BB13,IF(BB$18=100,($AD$21*BB$18*$B$2)-SUM($I50:BA50),IF(BB$18&gt;BA$19,((BB$18-BA$19+1)*$B$2*$AD$21),IF(BB$18&gt;=BA$19,$AD$21*$B$2))),0)</f>
        <v>0</v>
      </c>
      <c r="BC50" s="300">
        <f>IF('Hoja De Calculo'!BD13&gt;='Hoja De Calculo'!BC13,IF(BC$18=100,($AD$21*BC$18*$B$2)-SUM($I50:BB50),IF(BC$18&gt;BB$19,((BC$18-BB$19+1)*$B$2*$AD$21),IF(BC$18&gt;=BB$19,$AD$21*$B$2))),0)</f>
        <v>0</v>
      </c>
      <c r="BD50" s="300">
        <f>IF('Hoja De Calculo'!BE13&gt;='Hoja De Calculo'!BD13,IF(BD$18=100,($AD$21*BD$18*$B$2)-SUM($I50:BC50),IF(BD$18&gt;BC$19,((BD$18-BC$19+1)*$B$2*$AD$21),IF(BD$18&gt;=BC$19,$AD$21*$B$2))),0)</f>
        <v>0</v>
      </c>
      <c r="BE50" s="300">
        <f>IF('Hoja De Calculo'!BF13&gt;='Hoja De Calculo'!BE13,IF(BE$18=100,($AD$21*BE$18*$B$2)-SUM($I50:BD50),IF(BE$18&gt;BD$19,((BE$18-BD$19+1)*$B$2*$AD$21),IF(BE$18&gt;=BD$19,$AD$21*$B$2))),0)</f>
        <v>0</v>
      </c>
      <c r="BF50" s="300">
        <f>IF('Hoja De Calculo'!BG13&gt;='Hoja De Calculo'!BF13,IF(BF$18=100,($AD$21*BF$18*$B$2)-SUM($I50:BE50),IF(BF$18&gt;BE$19,((BF$18-BE$19+1)*$B$2*$AD$21),IF(BF$18&gt;=BE$19,$AD$21*$B$2))),0)</f>
        <v>0</v>
      </c>
      <c r="BG50" s="300">
        <f>IF('Hoja De Calculo'!BH13&gt;='Hoja De Calculo'!BG13,IF(BG$18=100,($AD$21*BG$18*$B$2)-SUM($I50:BF50),IF(BG$18&gt;BF$19,((BG$18-BF$19+1)*$B$2*$AD$21),IF(BG$18&gt;=BF$19,$AD$21*$B$2))),0)</f>
        <v>0</v>
      </c>
      <c r="BH50" s="300">
        <f>IF('Hoja De Calculo'!BI13&gt;='Hoja De Calculo'!BH13,IF(BH$18=100,($AD$21*BH$18*$B$2)-SUM($I50:BG50),IF(BH$18&gt;BG$19,((BH$18-BG$19+1)*$B$2*$AD$21),IF(BH$18&gt;=BG$19,$AD$21*$B$2))),0)</f>
        <v>0</v>
      </c>
      <c r="BI50" s="300">
        <f>IF('Hoja De Calculo'!BJ13&gt;='Hoja De Calculo'!BI13,IF(BI$18=100,($AD$21*BI$18*$B$2)-SUM($I50:BH50),IF(BI$18&gt;BH$19,((BI$18-BH$19+1)*$B$2*$AD$21),IF(BI$18&gt;=BH$19,$AD$21*$B$2))),0)</f>
        <v>0</v>
      </c>
      <c r="BJ50" s="300">
        <f>IF('Hoja De Calculo'!BK13&gt;='Hoja De Calculo'!BJ13,IF(BJ$18=100,($AD$21*BJ$18*$B$2)-SUM($I50:BI50),IF(BJ$18&gt;BI$19,((BJ$18-BI$19+1)*$B$2*$AD$21),IF(BJ$18&gt;=BI$19,$AD$21*$B$2))),0)</f>
        <v>0</v>
      </c>
      <c r="BK50" s="300">
        <f>IF('Hoja De Calculo'!BL13&gt;='Hoja De Calculo'!BK13,IF(BK$18=100,($AD$21*BK$18*$B$2)-SUM($I50:BJ50),IF(BK$18&gt;BJ$19,((BK$18-BJ$19+1)*$B$2*$AD$21),IF(BK$18&gt;=BJ$19,$AD$21*$B$2))),0)</f>
        <v>0</v>
      </c>
      <c r="BL50" s="300">
        <f>IF('Hoja De Calculo'!BM13&gt;='Hoja De Calculo'!BL13,IF(BL$18=100,($AD$21*BL$18*$B$2)-SUM($I50:BK50),IF(BL$18&gt;BK$19,((BL$18-BK$19+1)*$B$2*$AD$21),IF(BL$18&gt;=BK$19,$AD$21*$B$2))),0)</f>
        <v>0</v>
      </c>
      <c r="BM50" s="300">
        <f>IF('Hoja De Calculo'!BN13&gt;='Hoja De Calculo'!BM13,IF(BM$18=100,($AD$21*BM$18*$B$2)-SUM($I50:BL50),IF(BM$18&gt;BL$19,((BM$18-BL$19+1)*$B$2*$AD$21),IF(BM$18&gt;=BL$19,$AD$21*$B$2))),0)</f>
        <v>0</v>
      </c>
      <c r="BN50" s="300">
        <f>IF('Hoja De Calculo'!BO13&gt;='Hoja De Calculo'!BN13,IF(BN$18=100,($AD$21*BN$18*$B$2)-SUM($I50:BM50),IF(BN$18&gt;BM$19,((BN$18-BM$19+1)*$B$2*$AD$21),IF(BN$18&gt;=BM$19,$AD$21*$B$2))),0)</f>
        <v>0</v>
      </c>
      <c r="BO50" s="300">
        <f>IF('Hoja De Calculo'!BP13&gt;='Hoja De Calculo'!BO13,IF(BO$18=100,($AD$21*BO$18*$B$2)-SUM($I50:BN50),IF(BO$18&gt;BN$19,((BO$18-BN$19+1)*$B$2*$AD$21),IF(BO$18&gt;=BN$19,$AD$21*$B$2))),0)</f>
        <v>0</v>
      </c>
      <c r="BP50" s="300">
        <f>IF('Hoja De Calculo'!BQ13&gt;='Hoja De Calculo'!BP13,IF(BP$18=100,($AD$21*BP$18*$B$2)-SUM($I50:BO50),IF(BP$18&gt;BO$19,((BP$18-BO$19+1)*$B$2*$AD$21),IF(BP$18&gt;=BO$19,$AD$21*$B$2))),0)</f>
        <v>0</v>
      </c>
      <c r="BQ50" s="300">
        <f>IF('Hoja De Calculo'!BR13&gt;='Hoja De Calculo'!BQ13,IF(BQ$18=100,($AD$21*BQ$18*$B$2)-SUM($I50:BP50),IF(BQ$18&gt;BP$19,((BQ$18-BP$19+1)*$B$2*$AD$21),IF(BQ$18&gt;=BP$19,$AD$21*$B$2))),0)</f>
        <v>0</v>
      </c>
      <c r="BR50" s="300">
        <f>IF('Hoja De Calculo'!BS13&gt;='Hoja De Calculo'!BR13,IF(BR$18=100,($AD$21*BR$18*$B$2)-SUM($I50:BQ50),IF(BR$18&gt;BQ$19,((BR$18-BQ$19+1)*$B$2*$AD$21),IF(BR$18&gt;=BQ$19,$AD$21*$B$2))),0)</f>
        <v>0</v>
      </c>
      <c r="BS50" s="300">
        <f>IF('Hoja De Calculo'!BT13&gt;='Hoja De Calculo'!BS13,IF(BS$18=100,($AD$21*BS$18*$B$2)-SUM($I50:BR50),IF(BS$18&gt;BR$19,((BS$18-BR$19+1)*$B$2*$AD$21),IF(BS$18&gt;=BR$19,$AD$21*$B$2))),0)</f>
        <v>0</v>
      </c>
      <c r="BT50" s="300">
        <f>IF('Hoja De Calculo'!BU13&gt;='Hoja De Calculo'!BT13,IF(BT$18=100,($AD$21*BT$18*$B$2)-SUM($I50:BS50),IF(BT$18&gt;BS$19,((BT$18-BS$19+1)*$B$2*$AD$21),IF(BT$18&gt;=BS$19,$AD$21*$B$2))),0)</f>
        <v>0</v>
      </c>
      <c r="BU50" s="300">
        <f>IF('Hoja De Calculo'!BV13&gt;='Hoja De Calculo'!BU13,IF(BU$18=100,($AD$21*BU$18*$B$2)-SUM($I50:BT50),IF(BU$18&gt;BT$19,((BU$18-BT$19+1)*$B$2*$AD$21),IF(BU$18&gt;=BT$19,$AD$21*$B$2))),0)</f>
        <v>0</v>
      </c>
      <c r="BV50" s="300">
        <f>IF('Hoja De Calculo'!BW13&gt;='Hoja De Calculo'!BV13,IF(BV$18=100,($AD$21*BV$18*$B$2)-SUM($I50:BU50),IF(BV$18&gt;BU$19,((BV$18-BU$19+1)*$B$2*$AD$21),IF(BV$18&gt;=BU$19,$AD$21*$B$2))),0)</f>
        <v>0</v>
      </c>
      <c r="BW50" s="300">
        <f>IF('Hoja De Calculo'!BX13&gt;='Hoja De Calculo'!BW13,IF(BW$18=100,($AD$21*BW$18*$B$2)-SUM($I50:BV50),IF(BW$18&gt;BV$19,((BW$18-BV$19+1)*$B$2*$AD$21),IF(BW$18&gt;=BV$19,$AD$21*$B$2))),0)</f>
        <v>0</v>
      </c>
      <c r="BX50" s="300">
        <f>IF('Hoja De Calculo'!BY13&gt;='Hoja De Calculo'!BX13,IF(BX$18=100,($AD$21*BX$18*$B$2)-SUM($I50:BW50),IF(BX$18&gt;BW$19,((BX$18-BW$19+1)*$B$2*$AD$21),IF(BX$18&gt;=BW$19,$AD$21*$B$2))),0)</f>
        <v>0</v>
      </c>
      <c r="BY50" s="300">
        <f>IF('Hoja De Calculo'!BZ13&gt;='Hoja De Calculo'!BY13,IF(BY$18=100,($AD$21*BY$18*$B$2)-SUM($I50:BX50),IF(BY$18&gt;BX$19,((BY$18-BX$19+1)*$B$2*$AD$21),IF(BY$18&gt;=BX$19,$AD$21*$B$2))),0)</f>
        <v>0</v>
      </c>
      <c r="BZ50" s="300">
        <f>IF('Hoja De Calculo'!CA13&gt;='Hoja De Calculo'!BZ13,IF(BZ$18=100,($AD$21*BZ$18*$B$2)-SUM($I50:BY50),IF(BZ$18&gt;BY$19,((BZ$18-BY$19+1)*$B$2*$AD$21),IF(BZ$18&gt;=BY$19,$AD$21*$B$2))),0)</f>
        <v>0</v>
      </c>
      <c r="CA50" s="300">
        <f>IF('Hoja De Calculo'!CB13&gt;='Hoja De Calculo'!CA13,IF(CA$18=100,($AD$21*CA$18*$B$2)-SUM($I50:BZ50),IF(CA$18&gt;BZ$19,((CA$18-BZ$19+1)*$B$2*$AD$21),IF(CA$18&gt;=BZ$19,$AD$21*$B$2))),0)</f>
        <v>0</v>
      </c>
      <c r="CB50" s="300">
        <f>IF('Hoja De Calculo'!CC13&gt;='Hoja De Calculo'!CB13,IF(CB$18=100,($AD$21*CB$18*$B$2)-SUM($I50:CA50),IF(CB$18&gt;CA$19,((CB$18-CA$19+1)*$B$2*$AD$21),IF(CB$18&gt;=CA$19,$AD$21*$B$2))),0)</f>
        <v>0</v>
      </c>
      <c r="CC50" s="300">
        <f>IF('Hoja De Calculo'!CD13&gt;='Hoja De Calculo'!CC13,IF(CC$18=100,($AD$21*CC$18*$B$2)-SUM($I50:CB50),IF(CC$18&gt;CB$19,((CC$18-CB$19+1)*$B$2*$AD$21),IF(CC$18&gt;=CB$19,$AD$21*$B$2))),0)</f>
        <v>0</v>
      </c>
      <c r="CD50" s="300">
        <f>IF('Hoja De Calculo'!CE13&gt;='Hoja De Calculo'!CD13,IF(CD$18=100,($AD$21*CD$18*$B$2)-SUM($I50:CC50),IF(CD$18&gt;CC$19,((CD$18-CC$19+1)*$B$2*$AD$21),IF(CD$18&gt;=CC$19,$AD$21*$B$2))),0)</f>
        <v>0</v>
      </c>
      <c r="CE50" s="300">
        <f>IF('Hoja De Calculo'!CF13&gt;='Hoja De Calculo'!CE13,IF(CE$18=100,($AD$21*CE$18*$B$2)-SUM($I50:CD50),IF(CE$18&gt;CD$19,((CE$18-CD$19+1)*$B$2*$AD$21),IF(CE$18&gt;=CD$19,$AD$21*$B$2))),0)</f>
        <v>0</v>
      </c>
      <c r="CF50" s="300">
        <f>IF('Hoja De Calculo'!CG13&gt;='Hoja De Calculo'!CF13,IF(CF$18=100,($AD$21*CF$18*$B$2)-SUM($I50:CE50),IF(CF$18&gt;CE$19,((CF$18-CE$19+1)*$B$2*$AD$21),IF(CF$18&gt;=CE$19,$AD$21*$B$2))),0)</f>
        <v>0</v>
      </c>
      <c r="CG50" s="300">
        <f>IF('Hoja De Calculo'!CH13&gt;='Hoja De Calculo'!CG13,IF(CG$18=100,($AD$21*CG$18*$B$2)-SUM($I50:CF50),IF(CG$18&gt;CF$19,((CG$18-CF$19+1)*$B$2*$AD$21),IF(CG$18&gt;=CF$19,$AD$21*$B$2))),0)</f>
        <v>0</v>
      </c>
      <c r="CH50" s="300">
        <f>IF('Hoja De Calculo'!CI13&gt;='Hoja De Calculo'!CH13,IF(CH$18=100,($AD$21*CH$18*$B$2)-SUM($I50:CG50),IF(CH$18&gt;CG$19,((CH$18-CG$19+1)*$B$2*$AD$21),IF(CH$18&gt;=CG$19,$AD$21*$B$2))),0)</f>
        <v>0</v>
      </c>
      <c r="CI50" s="300">
        <f>IF('Hoja De Calculo'!CJ13&gt;='Hoja De Calculo'!CI13,IF(CI$18=100,($AD$21*CI$18*$B$2)-SUM($I50:CH50),IF(CI$18&gt;CH$19,((CI$18-CH$19+1)*$B$2*$AD$21),IF(CI$18&gt;=CH$19,$AD$21*$B$2))),0)</f>
        <v>0</v>
      </c>
      <c r="CJ50" s="300">
        <f>IF('Hoja De Calculo'!CK13&gt;='Hoja De Calculo'!CJ13,IF(CJ$18=100,($AD$21*CJ$18*$B$2)-SUM($I50:CI50),IF(CJ$18&gt;CI$19,((CJ$18-CI$19+1)*$B$2*$AD$21),IF(CJ$18&gt;=CI$19,$AD$21*$B$2))),0)</f>
        <v>0</v>
      </c>
      <c r="CK50" s="300">
        <f>IF('Hoja De Calculo'!CL13&gt;='Hoja De Calculo'!CK13,IF(CK$18=100,($AD$21*CK$18*$B$2)-SUM($I50:CJ50),IF(CK$18&gt;CJ$19,((CK$18-CJ$19+1)*$B$2*$AD$21),IF(CK$18&gt;=CJ$19,$AD$21*$B$2))),0)</f>
        <v>0</v>
      </c>
      <c r="CL50" s="300">
        <f>IF('Hoja De Calculo'!CM13&gt;='Hoja De Calculo'!CL13,IF(CL$18=100,($AD$21*CL$18*$B$2)-SUM($I50:CK50),IF(CL$18&gt;CK$19,((CL$18-CK$19+1)*$B$2*$AD$21),IF(CL$18&gt;=CK$19,$AD$21*$B$2))),0)</f>
        <v>0</v>
      </c>
      <c r="CM50" s="300">
        <f>IF('Hoja De Calculo'!CN13&gt;='Hoja De Calculo'!CM13,IF(CM$18=100,($AD$21*CM$18*$B$2)-SUM($I50:CL50),IF(CM$18&gt;CL$19,((CM$18-CL$19+1)*$B$2*$AD$21),IF(CM$18&gt;=CL$19,$AD$21*$B$2))),0)</f>
        <v>0</v>
      </c>
      <c r="CN50" s="300">
        <f>IF('Hoja De Calculo'!CO13&gt;='Hoja De Calculo'!CN13,IF(CN$18=100,($AD$21*CN$18*$B$2)-SUM($I50:CM50),IF(CN$18&gt;CM$19,((CN$18-CM$19+1)*$B$2*$AD$21),IF(CN$18&gt;=CM$19,$AD$21*$B$2))),0)</f>
        <v>0</v>
      </c>
      <c r="CO50" s="300">
        <f>IF('Hoja De Calculo'!CP13&gt;='Hoja De Calculo'!CO13,IF(CO$18=100,($AD$21*CO$18*$B$2)-SUM($I50:CN50),IF(CO$18&gt;CN$19,((CO$18-CN$19+1)*$B$2*$AD$21),IF(CO$18&gt;=CN$19,$AD$21*$B$2))),0)</f>
        <v>0</v>
      </c>
      <c r="CP50" s="300">
        <f>IF('Hoja De Calculo'!CQ13&gt;='Hoja De Calculo'!CP13,IF(CP$18=100,($AD$21*CP$18*$B$2)-SUM($I50:CO50),IF(CP$18&gt;CO$19,((CP$18-CO$19+1)*$B$2*$AD$21),IF(CP$18&gt;=CO$19,$AD$21*$B$2))),0)</f>
        <v>0</v>
      </c>
      <c r="CQ50" s="300">
        <f>IF('Hoja De Calculo'!CR13&gt;='Hoja De Calculo'!CQ13,IF(CQ$18=100,($AD$21*CQ$18*$B$2)-SUM($I50:CP50),IF(CQ$18&gt;CP$19,((CQ$18-CP$19+1)*$B$2*$AD$21),IF(CQ$18&gt;=CP$19,$AD$21*$B$2))),0)</f>
        <v>0</v>
      </c>
      <c r="CR50" s="300">
        <f>IF('Hoja De Calculo'!CS13&gt;='Hoja De Calculo'!CR13,IF(CR$18=100,($AD$21*CR$18*$B$2)-SUM($I50:CQ50),IF(CR$18&gt;CQ$19,((CR$18-CQ$19+1)*$B$2*$AD$21),IF(CR$18&gt;=CQ$19,$AD$21*$B$2))),0)</f>
        <v>0</v>
      </c>
      <c r="CS50" s="300">
        <f>IF('Hoja De Calculo'!CT13&gt;='Hoja De Calculo'!CS13,IF(CS$18=100,($AD$21*CS$18*$B$2)-SUM($I50:CR50),IF(CS$18&gt;CR$19,((CS$18-CR$19+1)*$B$2*$AD$21),IF(CS$18&gt;=CR$19,$AD$21*$B$2))),0)</f>
        <v>0</v>
      </c>
      <c r="CT50" s="300">
        <f>IF('Hoja De Calculo'!CU13&gt;='Hoja De Calculo'!CT13,IF(CT$18=100,($AD$21*CT$18*$B$2)-SUM($I50:CS50),IF(CT$18&gt;CS$19,((CT$18-CS$19+1)*$B$2*$AD$21),IF(CT$18&gt;=CS$19,$AD$21*$B$2))),0)</f>
        <v>0</v>
      </c>
      <c r="CU50" s="300">
        <f>IF('Hoja De Calculo'!CV13&gt;='Hoja De Calculo'!CU13,IF(CU$18=100,($AD$21*CU$18*$B$2)-SUM($I50:CT50),IF(CU$18&gt;CT$19,((CU$18-CT$19+1)*$B$2*$AD$21),IF(CU$18&gt;=CT$19,$AD$21*$B$2))),0)</f>
        <v>0</v>
      </c>
      <c r="CV50" s="300">
        <f>IF('Hoja De Calculo'!CW13&gt;='Hoja De Calculo'!CV13,IF(CV$18=100,($AD$21*CV$18*$B$2)-SUM($I50:CU50),IF(CV$18&gt;CU$19,((CV$18-CU$19+1)*$B$2*$AD$21),IF(CV$18&gt;=CU$19,$AD$21*$B$2))),0)</f>
        <v>0</v>
      </c>
      <c r="CW50" s="300">
        <f>IF('Hoja De Calculo'!CX13&gt;='Hoja De Calculo'!CW13,IF(CW$18=100,($AD$21*CW$18*$B$2)-SUM($I50:CV50),IF(CW$18&gt;CV$19,((CW$18-CV$19+1)*$B$2*$AD$21),IF(CW$18&gt;=CV$19,$AD$21*$B$2))),0)</f>
        <v>0</v>
      </c>
    </row>
    <row r="51" spans="1:101" x14ac:dyDescent="0.35">
      <c r="A51" t="s">
        <v>184</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73"/>
      <c r="AA51" s="280"/>
      <c r="AB51" s="280"/>
      <c r="AC51" s="280"/>
      <c r="AD51" s="280"/>
      <c r="AE51" s="287">
        <f>(AE$21*$B$2*(AE$19+(IF(AE$19=100,0,1))))</f>
        <v>0</v>
      </c>
      <c r="AF51" s="300">
        <f>IF('Hoja De Calculo'!AG13&gt;='Hoja De Calculo'!AF13,IF(AF$18=100,($AE$21*AF$18*$B$2)-SUM($I51:AE51),IF(AF$18&gt;AE$19,((AF$18-AE$19+1)*$B$2*$AE$21),IF(AF$18&gt;=AE$19,$AE$21*$B$2))),0)</f>
        <v>0</v>
      </c>
      <c r="AG51" s="300">
        <f>IF('Hoja De Calculo'!AH13&gt;='Hoja De Calculo'!AG13,IF(AG$18=100,($AE$21*AG$18*$B$2)-SUM($I51:AF51),IF(AG$18&gt;AF$19,((AG$18-AF$19+1)*$B$2*$AE$21),IF(AG$18&gt;=AF$19,$AE$21*$B$2))),0)</f>
        <v>0</v>
      </c>
      <c r="AH51" s="300">
        <f>IF('Hoja De Calculo'!AI13&gt;='Hoja De Calculo'!AH13,IF(AH$18=100,($AE$21*AH$18*$B$2)-SUM($I51:AG51),IF(AH$18&gt;AG$19,((AH$18-AG$19+1)*$B$2*$AE$21),IF(AH$18&gt;=AG$19,$AE$21*$B$2))),0)</f>
        <v>0</v>
      </c>
      <c r="AI51" s="300">
        <f>IF('Hoja De Calculo'!AJ13&gt;='Hoja De Calculo'!AI13,IF(AI$18=100,($AE$21*AI$18*$B$2)-SUM($I51:AH51),IF(AI$18&gt;AH$19,((AI$18-AH$19+1)*$B$2*$AE$21),IF(AI$18&gt;=AH$19,$AE$21*$B$2))),0)</f>
        <v>0</v>
      </c>
      <c r="AJ51" s="300">
        <f>IF('Hoja De Calculo'!AK13&gt;='Hoja De Calculo'!AJ13,IF(AJ$18=100,($AE$21*AJ$18*$B$2)-SUM($I51:AI51),IF(AJ$18&gt;AI$19,((AJ$18-AI$19+1)*$B$2*$AE$21),IF(AJ$18&gt;=AI$19,$AE$21*$B$2))),0)</f>
        <v>0</v>
      </c>
      <c r="AK51" s="300">
        <f>IF('Hoja De Calculo'!AL13&gt;='Hoja De Calculo'!AK13,IF(AK$18=100,($AE$21*AK$18*$B$2)-SUM($I51:AJ51),IF(AK$18&gt;AJ$19,((AK$18-AJ$19+1)*$B$2*$AE$21),IF(AK$18&gt;=AJ$19,$AE$21*$B$2))),0)</f>
        <v>0</v>
      </c>
      <c r="AL51" s="300">
        <f>IF('Hoja De Calculo'!AM13&gt;='Hoja De Calculo'!AL13,IF(AL$18=100,($AE$21*AL$18*$B$2)-SUM($I51:AK51),IF(AL$18&gt;AK$19,((AL$18-AK$19+1)*$B$2*$AE$21),IF(AL$18&gt;=AK$19,$AE$21*$B$2))),0)</f>
        <v>0</v>
      </c>
      <c r="AM51" s="300">
        <f>IF('Hoja De Calculo'!AN13&gt;='Hoja De Calculo'!AM13,IF(AM$18=100,($AE$21*AM$18*$B$2)-SUM($I51:AL51),IF(AM$18&gt;AL$19,((AM$18-AL$19+1)*$B$2*$AE$21),IF(AM$18&gt;=AL$19,$AE$21*$B$2))),0)</f>
        <v>0</v>
      </c>
      <c r="AN51" s="300">
        <f>IF('Hoja De Calculo'!AO13&gt;='Hoja De Calculo'!AN13,IF(AN$18=100,($AE$21*AN$18*$B$2)-SUM($I51:AM51),IF(AN$18&gt;AM$19,((AN$18-AM$19+1)*$B$2*$AE$21),IF(AN$18&gt;=AM$19,$AE$21*$B$2))),0)</f>
        <v>0</v>
      </c>
      <c r="AO51" s="300">
        <f>IF('Hoja De Calculo'!AP13&gt;='Hoja De Calculo'!AO13,IF(AO$18=100,($AE$21*AO$18*$B$2)-SUM($I51:AN51),IF(AO$18&gt;AN$19,((AO$18-AN$19+1)*$B$2*$AE$21),IF(AO$18&gt;=AN$19,$AE$21*$B$2))),0)</f>
        <v>0</v>
      </c>
      <c r="AP51" s="300">
        <f>IF('Hoja De Calculo'!AQ13&gt;='Hoja De Calculo'!AP13,IF(AP$18=100,($AE$21*AP$18*$B$2)-SUM($I51:AO51),IF(AP$18&gt;AO$19,((AP$18-AO$19+1)*$B$2*$AE$21),IF(AP$18&gt;=AO$19,$AE$21*$B$2))),0)</f>
        <v>0</v>
      </c>
      <c r="AQ51" s="300">
        <f>IF('Hoja De Calculo'!AR13&gt;='Hoja De Calculo'!AQ13,IF(AQ$18=100,($AE$21*AQ$18*$B$2)-SUM($I51:AP51),IF(AQ$18&gt;AP$19,((AQ$18-AP$19+1)*$B$2*$AE$21),IF(AQ$18&gt;=AP$19,$AE$21*$B$2))),0)</f>
        <v>0</v>
      </c>
      <c r="AR51" s="300">
        <f>IF('Hoja De Calculo'!AS13&gt;='Hoja De Calculo'!AR13,IF(AR$18=100,($AE$21*AR$18*$B$2)-SUM($I51:AQ51),IF(AR$18&gt;AQ$19,((AR$18-AQ$19+1)*$B$2*$AE$21),IF(AR$18&gt;=AQ$19,$AE$21*$B$2))),0)</f>
        <v>0</v>
      </c>
      <c r="AS51" s="300">
        <f>IF('Hoja De Calculo'!AT13&gt;='Hoja De Calculo'!AS13,IF(AS$18=100,($AE$21*AS$18*$B$2)-SUM($I51:AR51),IF(AS$18&gt;AR$19,((AS$18-AR$19+1)*$B$2*$AE$21),IF(AS$18&gt;=AR$19,$AE$21*$B$2))),0)</f>
        <v>0</v>
      </c>
      <c r="AT51" s="300">
        <f>IF('Hoja De Calculo'!AU13&gt;='Hoja De Calculo'!AT13,IF(AT$18=100,($AE$21*AT$18*$B$2)-SUM($I51:AS51),IF(AT$18&gt;AS$19,((AT$18-AS$19+1)*$B$2*$AE$21),IF(AT$18&gt;=AS$19,$AE$21*$B$2))),0)</f>
        <v>0</v>
      </c>
      <c r="AU51" s="300">
        <f>IF('Hoja De Calculo'!AV13&gt;='Hoja De Calculo'!AU13,IF(AU$18=100,($AE$21*AU$18*$B$2)-SUM($I51:AT51),IF(AU$18&gt;AT$19,((AU$18-AT$19+1)*$B$2*$AE$21),IF(AU$18&gt;=AT$19,$AE$21*$B$2))),0)</f>
        <v>0</v>
      </c>
      <c r="AV51" s="300">
        <f>IF('Hoja De Calculo'!AW13&gt;='Hoja De Calculo'!AV13,IF(AV$18=100,($AE$21*AV$18*$B$2)-SUM($I51:AU51),IF(AV$18&gt;AU$19,((AV$18-AU$19+1)*$B$2*$AE$21),IF(AV$18&gt;=AU$19,$AE$21*$B$2))),0)</f>
        <v>0</v>
      </c>
      <c r="AW51" s="300">
        <f>IF('Hoja De Calculo'!AX13&gt;='Hoja De Calculo'!AW13,IF(AW$18=100,($AE$21*AW$18*$B$2)-SUM($I51:AV51),IF(AW$18&gt;AV$19,((AW$18-AV$19+1)*$B$2*$AE$21),IF(AW$18&gt;=AV$19,$AE$21*$B$2))),0)</f>
        <v>0</v>
      </c>
      <c r="AX51" s="300">
        <f>IF('Hoja De Calculo'!AY13&gt;='Hoja De Calculo'!AX13,IF(AX$18=100,($AE$21*AX$18*$B$2)-SUM($I51:AW51),IF(AX$18&gt;AW$19,((AX$18-AW$19+1)*$B$2*$AE$21),IF(AX$18&gt;=AW$19,$AE$21*$B$2))),0)</f>
        <v>0</v>
      </c>
      <c r="AY51" s="300">
        <f>IF('Hoja De Calculo'!AZ13&gt;='Hoja De Calculo'!AY13,IF(AY$18=100,($AE$21*AY$18*$B$2)-SUM($I51:AX51),IF(AY$18&gt;AX$19,((AY$18-AX$19+1)*$B$2*$AE$21),IF(AY$18&gt;=AX$19,$AE$21*$B$2))),0)</f>
        <v>0</v>
      </c>
      <c r="AZ51" s="300">
        <f>IF('Hoja De Calculo'!BA13&gt;='Hoja De Calculo'!AZ13,IF(AZ$18=100,($AE$21*AZ$18*$B$2)-SUM($I51:AY51),IF(AZ$18&gt;AY$19,((AZ$18-AY$19+1)*$B$2*$AE$21),IF(AZ$18&gt;=AY$19,$AE$21*$B$2))),0)</f>
        <v>0</v>
      </c>
      <c r="BA51" s="300">
        <f>IF('Hoja De Calculo'!BB13&gt;='Hoja De Calculo'!BA13,IF(BA$18=100,($AE$21*BA$18*$B$2)-SUM($I51:AZ51),IF(BA$18&gt;AZ$19,((BA$18-AZ$19+1)*$B$2*$AE$21),IF(BA$18&gt;=AZ$19,$AE$21*$B$2))),0)</f>
        <v>0</v>
      </c>
      <c r="BB51" s="300">
        <f>IF('Hoja De Calculo'!BC13&gt;='Hoja De Calculo'!BB13,IF(BB$18=100,($AE$21*BB$18*$B$2)-SUM($I51:BA51),IF(BB$18&gt;BA$19,((BB$18-BA$19+1)*$B$2*$AE$21),IF(BB$18&gt;=BA$19,$AE$21*$B$2))),0)</f>
        <v>0</v>
      </c>
      <c r="BC51" s="300">
        <f>IF('Hoja De Calculo'!BD13&gt;='Hoja De Calculo'!BC13,IF(BC$18=100,($AE$21*BC$18*$B$2)-SUM($I51:BB51),IF(BC$18&gt;BB$19,((BC$18-BB$19+1)*$B$2*$AE$21),IF(BC$18&gt;=BB$19,$AE$21*$B$2))),0)</f>
        <v>0</v>
      </c>
      <c r="BD51" s="300">
        <f>IF('Hoja De Calculo'!BE13&gt;='Hoja De Calculo'!BD13,IF(BD$18=100,($AE$21*BD$18*$B$2)-SUM($I51:BC51),IF(BD$18&gt;BC$19,((BD$18-BC$19+1)*$B$2*$AE$21),IF(BD$18&gt;=BC$19,$AE$21*$B$2))),0)</f>
        <v>0</v>
      </c>
      <c r="BE51" s="300">
        <f>IF('Hoja De Calculo'!BF13&gt;='Hoja De Calculo'!BE13,IF(BE$18=100,($AE$21*BE$18*$B$2)-SUM($I51:BD51),IF(BE$18&gt;BD$19,((BE$18-BD$19+1)*$B$2*$AE$21),IF(BE$18&gt;=BD$19,$AE$21*$B$2))),0)</f>
        <v>0</v>
      </c>
      <c r="BF51" s="300">
        <f>IF('Hoja De Calculo'!BG13&gt;='Hoja De Calculo'!BF13,IF(BF$18=100,($AE$21*BF$18*$B$2)-SUM($I51:BE51),IF(BF$18&gt;BE$19,((BF$18-BE$19+1)*$B$2*$AE$21),IF(BF$18&gt;=BE$19,$AE$21*$B$2))),0)</f>
        <v>0</v>
      </c>
      <c r="BG51" s="300">
        <f>IF('Hoja De Calculo'!BH13&gt;='Hoja De Calculo'!BG13,IF(BG$18=100,($AE$21*BG$18*$B$2)-SUM($I51:BF51),IF(BG$18&gt;BF$19,((BG$18-BF$19+1)*$B$2*$AE$21),IF(BG$18&gt;=BF$19,$AE$21*$B$2))),0)</f>
        <v>0</v>
      </c>
      <c r="BH51" s="300">
        <f>IF('Hoja De Calculo'!BI13&gt;='Hoja De Calculo'!BH13,IF(BH$18=100,($AE$21*BH$18*$B$2)-SUM($I51:BG51),IF(BH$18&gt;BG$19,((BH$18-BG$19+1)*$B$2*$AE$21),IF(BH$18&gt;=BG$19,$AE$21*$B$2))),0)</f>
        <v>0</v>
      </c>
      <c r="BI51" s="300">
        <f>IF('Hoja De Calculo'!BJ13&gt;='Hoja De Calculo'!BI13,IF(BI$18=100,($AE$21*BI$18*$B$2)-SUM($I51:BH51),IF(BI$18&gt;BH$19,((BI$18-BH$19+1)*$B$2*$AE$21),IF(BI$18&gt;=BH$19,$AE$21*$B$2))),0)</f>
        <v>0</v>
      </c>
      <c r="BJ51" s="300">
        <f>IF('Hoja De Calculo'!BK13&gt;='Hoja De Calculo'!BJ13,IF(BJ$18=100,($AE$21*BJ$18*$B$2)-SUM($I51:BI51),IF(BJ$18&gt;BI$19,((BJ$18-BI$19+1)*$B$2*$AE$21),IF(BJ$18&gt;=BI$19,$AE$21*$B$2))),0)</f>
        <v>0</v>
      </c>
      <c r="BK51" s="300">
        <f>IF('Hoja De Calculo'!BL13&gt;='Hoja De Calculo'!BK13,IF(BK$18=100,($AE$21*BK$18*$B$2)-SUM($I51:BJ51),IF(BK$18&gt;BJ$19,((BK$18-BJ$19+1)*$B$2*$AE$21),IF(BK$18&gt;=BJ$19,$AE$21*$B$2))),0)</f>
        <v>0</v>
      </c>
      <c r="BL51" s="300">
        <f>IF('Hoja De Calculo'!BM13&gt;='Hoja De Calculo'!BL13,IF(BL$18=100,($AE$21*BL$18*$B$2)-SUM($I51:BK51),IF(BL$18&gt;BK$19,((BL$18-BK$19+1)*$B$2*$AE$21),IF(BL$18&gt;=BK$19,$AE$21*$B$2))),0)</f>
        <v>0</v>
      </c>
      <c r="BM51" s="300">
        <f>IF('Hoja De Calculo'!BN13&gt;='Hoja De Calculo'!BM13,IF(BM$18=100,($AE$21*BM$18*$B$2)-SUM($I51:BL51),IF(BM$18&gt;BL$19,((BM$18-BL$19+1)*$B$2*$AE$21),IF(BM$18&gt;=BL$19,$AE$21*$B$2))),0)</f>
        <v>0</v>
      </c>
      <c r="BN51" s="300">
        <f>IF('Hoja De Calculo'!BO13&gt;='Hoja De Calculo'!BN13,IF(BN$18=100,($AE$21*BN$18*$B$2)-SUM($I51:BM51),IF(BN$18&gt;BM$19,((BN$18-BM$19+1)*$B$2*$AE$21),IF(BN$18&gt;=BM$19,$AE$21*$B$2))),0)</f>
        <v>0</v>
      </c>
      <c r="BO51" s="300">
        <f>IF('Hoja De Calculo'!BP13&gt;='Hoja De Calculo'!BO13,IF(BO$18=100,($AE$21*BO$18*$B$2)-SUM($I51:BN51),IF(BO$18&gt;BN$19,((BO$18-BN$19+1)*$B$2*$AE$21),IF(BO$18&gt;=BN$19,$AE$21*$B$2))),0)</f>
        <v>0</v>
      </c>
      <c r="BP51" s="300">
        <f>IF('Hoja De Calculo'!BQ13&gt;='Hoja De Calculo'!BP13,IF(BP$18=100,($AE$21*BP$18*$B$2)-SUM($I51:BO51),IF(BP$18&gt;BO$19,((BP$18-BO$19+1)*$B$2*$AE$21),IF(BP$18&gt;=BO$19,$AE$21*$B$2))),0)</f>
        <v>0</v>
      </c>
      <c r="BQ51" s="300">
        <f>IF('Hoja De Calculo'!BR13&gt;='Hoja De Calculo'!BQ13,IF(BQ$18=100,($AE$21*BQ$18*$B$2)-SUM($I51:BP51),IF(BQ$18&gt;BP$19,((BQ$18-BP$19+1)*$B$2*$AE$21),IF(BQ$18&gt;=BP$19,$AE$21*$B$2))),0)</f>
        <v>0</v>
      </c>
      <c r="BR51" s="300">
        <f>IF('Hoja De Calculo'!BS13&gt;='Hoja De Calculo'!BR13,IF(BR$18=100,($AE$21*BR$18*$B$2)-SUM($I51:BQ51),IF(BR$18&gt;BQ$19,((BR$18-BQ$19+1)*$B$2*$AE$21),IF(BR$18&gt;=BQ$19,$AE$21*$B$2))),0)</f>
        <v>0</v>
      </c>
      <c r="BS51" s="300">
        <f>IF('Hoja De Calculo'!BT13&gt;='Hoja De Calculo'!BS13,IF(BS$18=100,($AE$21*BS$18*$B$2)-SUM($I51:BR51),IF(BS$18&gt;BR$19,((BS$18-BR$19+1)*$B$2*$AE$21),IF(BS$18&gt;=BR$19,$AE$21*$B$2))),0)</f>
        <v>0</v>
      </c>
      <c r="BT51" s="300">
        <f>IF('Hoja De Calculo'!BU13&gt;='Hoja De Calculo'!BT13,IF(BT$18=100,($AE$21*BT$18*$B$2)-SUM($I51:BS51),IF(BT$18&gt;BS$19,((BT$18-BS$19+1)*$B$2*$AE$21),IF(BT$18&gt;=BS$19,$AE$21*$B$2))),0)</f>
        <v>0</v>
      </c>
      <c r="BU51" s="300">
        <f>IF('Hoja De Calculo'!BV13&gt;='Hoja De Calculo'!BU13,IF(BU$18=100,($AE$21*BU$18*$B$2)-SUM($I51:BT51),IF(BU$18&gt;BT$19,((BU$18-BT$19+1)*$B$2*$AE$21),IF(BU$18&gt;=BT$19,$AE$21*$B$2))),0)</f>
        <v>0</v>
      </c>
      <c r="BV51" s="300">
        <f>IF('Hoja De Calculo'!BW13&gt;='Hoja De Calculo'!BV13,IF(BV$18=100,($AE$21*BV$18*$B$2)-SUM($I51:BU51),IF(BV$18&gt;BU$19,((BV$18-BU$19+1)*$B$2*$AE$21),IF(BV$18&gt;=BU$19,$AE$21*$B$2))),0)</f>
        <v>0</v>
      </c>
      <c r="BW51" s="300">
        <f>IF('Hoja De Calculo'!BX13&gt;='Hoja De Calculo'!BW13,IF(BW$18=100,($AE$21*BW$18*$B$2)-SUM($I51:BV51),IF(BW$18&gt;BV$19,((BW$18-BV$19+1)*$B$2*$AE$21),IF(BW$18&gt;=BV$19,$AE$21*$B$2))),0)</f>
        <v>0</v>
      </c>
      <c r="BX51" s="300">
        <f>IF('Hoja De Calculo'!BY13&gt;='Hoja De Calculo'!BX13,IF(BX$18=100,($AE$21*BX$18*$B$2)-SUM($I51:BW51),IF(BX$18&gt;BW$19,((BX$18-BW$19+1)*$B$2*$AE$21),IF(BX$18&gt;=BW$19,$AE$21*$B$2))),0)</f>
        <v>0</v>
      </c>
      <c r="BY51" s="300">
        <f>IF('Hoja De Calculo'!BZ13&gt;='Hoja De Calculo'!BY13,IF(BY$18=100,($AE$21*BY$18*$B$2)-SUM($I51:BX51),IF(BY$18&gt;BX$19,((BY$18-BX$19+1)*$B$2*$AE$21),IF(BY$18&gt;=BX$19,$AE$21*$B$2))),0)</f>
        <v>0</v>
      </c>
      <c r="BZ51" s="300">
        <f>IF('Hoja De Calculo'!CA13&gt;='Hoja De Calculo'!BZ13,IF(BZ$18=100,($AE$21*BZ$18*$B$2)-SUM($I51:BY51),IF(BZ$18&gt;BY$19,((BZ$18-BY$19+1)*$B$2*$AE$21),IF(BZ$18&gt;=BY$19,$AE$21*$B$2))),0)</f>
        <v>0</v>
      </c>
      <c r="CA51" s="300">
        <f>IF('Hoja De Calculo'!CB13&gt;='Hoja De Calculo'!CA13,IF(CA$18=100,($AE$21*CA$18*$B$2)-SUM($I51:BZ51),IF(CA$18&gt;BZ$19,((CA$18-BZ$19+1)*$B$2*$AE$21),IF(CA$18&gt;=BZ$19,$AE$21*$B$2))),0)</f>
        <v>0</v>
      </c>
      <c r="CB51" s="300">
        <f>IF('Hoja De Calculo'!CC13&gt;='Hoja De Calculo'!CB13,IF(CB$18=100,($AE$21*CB$18*$B$2)-SUM($I51:CA51),IF(CB$18&gt;CA$19,((CB$18-CA$19+1)*$B$2*$AE$21),IF(CB$18&gt;=CA$19,$AE$21*$B$2))),0)</f>
        <v>0</v>
      </c>
      <c r="CC51" s="300">
        <f>IF('Hoja De Calculo'!CD13&gt;='Hoja De Calculo'!CC13,IF(CC$18=100,($AE$21*CC$18*$B$2)-SUM($I51:CB51),IF(CC$18&gt;CB$19,((CC$18-CB$19+1)*$B$2*$AE$21),IF(CC$18&gt;=CB$19,$AE$21*$B$2))),0)</f>
        <v>0</v>
      </c>
      <c r="CD51" s="300">
        <f>IF('Hoja De Calculo'!CE13&gt;='Hoja De Calculo'!CD13,IF(CD$18=100,($AE$21*CD$18*$B$2)-SUM($I51:CC51),IF(CD$18&gt;CC$19,((CD$18-CC$19+1)*$B$2*$AE$21),IF(CD$18&gt;=CC$19,$AE$21*$B$2))),0)</f>
        <v>0</v>
      </c>
      <c r="CE51" s="300">
        <f>IF('Hoja De Calculo'!CF13&gt;='Hoja De Calculo'!CE13,IF(CE$18=100,($AE$21*CE$18*$B$2)-SUM($I51:CD51),IF(CE$18&gt;CD$19,((CE$18-CD$19+1)*$B$2*$AE$21),IF(CE$18&gt;=CD$19,$AE$21*$B$2))),0)</f>
        <v>0</v>
      </c>
      <c r="CF51" s="300">
        <f>IF('Hoja De Calculo'!CG13&gt;='Hoja De Calculo'!CF13,IF(CF$18=100,($AE$21*CF$18*$B$2)-SUM($I51:CE51),IF(CF$18&gt;CE$19,((CF$18-CE$19+1)*$B$2*$AE$21),IF(CF$18&gt;=CE$19,$AE$21*$B$2))),0)</f>
        <v>0</v>
      </c>
      <c r="CG51" s="300">
        <f>IF('Hoja De Calculo'!CH13&gt;='Hoja De Calculo'!CG13,IF(CG$18=100,($AE$21*CG$18*$B$2)-SUM($I51:CF51),IF(CG$18&gt;CF$19,((CG$18-CF$19+1)*$B$2*$AE$21),IF(CG$18&gt;=CF$19,$AE$21*$B$2))),0)</f>
        <v>0</v>
      </c>
      <c r="CH51" s="300">
        <f>IF('Hoja De Calculo'!CI13&gt;='Hoja De Calculo'!CH13,IF(CH$18=100,($AE$21*CH$18*$B$2)-SUM($I51:CG51),IF(CH$18&gt;CG$19,((CH$18-CG$19+1)*$B$2*$AE$21),IF(CH$18&gt;=CG$19,$AE$21*$B$2))),0)</f>
        <v>0</v>
      </c>
      <c r="CI51" s="300">
        <f>IF('Hoja De Calculo'!CJ13&gt;='Hoja De Calculo'!CI13,IF(CI$18=100,($AE$21*CI$18*$B$2)-SUM($I51:CH51),IF(CI$18&gt;CH$19,((CI$18-CH$19+1)*$B$2*$AE$21),IF(CI$18&gt;=CH$19,$AE$21*$B$2))),0)</f>
        <v>0</v>
      </c>
      <c r="CJ51" s="300">
        <f>IF('Hoja De Calculo'!CK13&gt;='Hoja De Calculo'!CJ13,IF(CJ$18=100,($AE$21*CJ$18*$B$2)-SUM($I51:CI51),IF(CJ$18&gt;CI$19,((CJ$18-CI$19+1)*$B$2*$AE$21),IF(CJ$18&gt;=CI$19,$AE$21*$B$2))),0)</f>
        <v>0</v>
      </c>
      <c r="CK51" s="300">
        <f>IF('Hoja De Calculo'!CL13&gt;='Hoja De Calculo'!CK13,IF(CK$18=100,($AE$21*CK$18*$B$2)-SUM($I51:CJ51),IF(CK$18&gt;CJ$19,((CK$18-CJ$19+1)*$B$2*$AE$21),IF(CK$18&gt;=CJ$19,$AE$21*$B$2))),0)</f>
        <v>0</v>
      </c>
      <c r="CL51" s="300">
        <f>IF('Hoja De Calculo'!CM13&gt;='Hoja De Calculo'!CL13,IF(CL$18=100,($AE$21*CL$18*$B$2)-SUM($I51:CK51),IF(CL$18&gt;CK$19,((CL$18-CK$19+1)*$B$2*$AE$21),IF(CL$18&gt;=CK$19,$AE$21*$B$2))),0)</f>
        <v>0</v>
      </c>
      <c r="CM51" s="300">
        <f>IF('Hoja De Calculo'!CN13&gt;='Hoja De Calculo'!CM13,IF(CM$18=100,($AE$21*CM$18*$B$2)-SUM($I51:CL51),IF(CM$18&gt;CL$19,((CM$18-CL$19+1)*$B$2*$AE$21),IF(CM$18&gt;=CL$19,$AE$21*$B$2))),0)</f>
        <v>0</v>
      </c>
      <c r="CN51" s="300">
        <f>IF('Hoja De Calculo'!CO13&gt;='Hoja De Calculo'!CN13,IF(CN$18=100,($AE$21*CN$18*$B$2)-SUM($I51:CM51),IF(CN$18&gt;CM$19,((CN$18-CM$19+1)*$B$2*$AE$21),IF(CN$18&gt;=CM$19,$AE$21*$B$2))),0)</f>
        <v>0</v>
      </c>
      <c r="CO51" s="300">
        <f>IF('Hoja De Calculo'!CP13&gt;='Hoja De Calculo'!CO13,IF(CO$18=100,($AE$21*CO$18*$B$2)-SUM($I51:CN51),IF(CO$18&gt;CN$19,((CO$18-CN$19+1)*$B$2*$AE$21),IF(CO$18&gt;=CN$19,$AE$21*$B$2))),0)</f>
        <v>0</v>
      </c>
      <c r="CP51" s="300">
        <f>IF('Hoja De Calculo'!CQ13&gt;='Hoja De Calculo'!CP13,IF(CP$18=100,($AE$21*CP$18*$B$2)-SUM($I51:CO51),IF(CP$18&gt;CO$19,((CP$18-CO$19+1)*$B$2*$AE$21),IF(CP$18&gt;=CO$19,$AE$21*$B$2))),0)</f>
        <v>0</v>
      </c>
      <c r="CQ51" s="300">
        <f>IF('Hoja De Calculo'!CR13&gt;='Hoja De Calculo'!CQ13,IF(CQ$18=100,($AE$21*CQ$18*$B$2)-SUM($I51:CP51),IF(CQ$18&gt;CP$19,((CQ$18-CP$19+1)*$B$2*$AE$21),IF(CQ$18&gt;=CP$19,$AE$21*$B$2))),0)</f>
        <v>0</v>
      </c>
      <c r="CR51" s="300">
        <f>IF('Hoja De Calculo'!CS13&gt;='Hoja De Calculo'!CR13,IF(CR$18=100,($AE$21*CR$18*$B$2)-SUM($I51:CQ51),IF(CR$18&gt;CQ$19,((CR$18-CQ$19+1)*$B$2*$AE$21),IF(CR$18&gt;=CQ$19,$AE$21*$B$2))),0)</f>
        <v>0</v>
      </c>
      <c r="CS51" s="300">
        <f>IF('Hoja De Calculo'!CT13&gt;='Hoja De Calculo'!CS13,IF(CS$18=100,($AE$21*CS$18*$B$2)-SUM($I51:CR51),IF(CS$18&gt;CR$19,((CS$18-CR$19+1)*$B$2*$AE$21),IF(CS$18&gt;=CR$19,$AE$21*$B$2))),0)</f>
        <v>0</v>
      </c>
      <c r="CT51" s="300">
        <f>IF('Hoja De Calculo'!CU13&gt;='Hoja De Calculo'!CT13,IF(CT$18=100,($AE$21*CT$18*$B$2)-SUM($I51:CS51),IF(CT$18&gt;CS$19,((CT$18-CS$19+1)*$B$2*$AE$21),IF(CT$18&gt;=CS$19,$AE$21*$B$2))),0)</f>
        <v>0</v>
      </c>
      <c r="CU51" s="300">
        <f>IF('Hoja De Calculo'!CV13&gt;='Hoja De Calculo'!CU13,IF(CU$18=100,($AE$21*CU$18*$B$2)-SUM($I51:CT51),IF(CU$18&gt;CT$19,((CU$18-CT$19+1)*$B$2*$AE$21),IF(CU$18&gt;=CT$19,$AE$21*$B$2))),0)</f>
        <v>0</v>
      </c>
      <c r="CV51" s="300">
        <f>IF('Hoja De Calculo'!CW13&gt;='Hoja De Calculo'!CV13,IF(CV$18=100,($AE$21*CV$18*$B$2)-SUM($I51:CU51),IF(CV$18&gt;CU$19,((CV$18-CU$19+1)*$B$2*$AE$21),IF(CV$18&gt;=CU$19,$AE$21*$B$2))),0)</f>
        <v>0</v>
      </c>
      <c r="CW51" s="300">
        <f>IF('Hoja De Calculo'!CX13&gt;='Hoja De Calculo'!CW13,IF(CW$18=100,($AE$21*CW$18*$B$2)-SUM($I51:CV51),IF(CW$18&gt;CV$19,((CW$18-CV$19+1)*$B$2*$AE$21),IF(CW$18&gt;=CV$19,$AE$21*$B$2))),0)</f>
        <v>0</v>
      </c>
    </row>
    <row r="52" spans="1:101" x14ac:dyDescent="0.35">
      <c r="A52" t="s">
        <v>185</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87">
        <f>(AF$21*$B$2*(AF$19+(IF(AF$19=100,0,1))))</f>
        <v>0</v>
      </c>
      <c r="AG52" s="300">
        <f>IF('Hoja De Calculo'!AH13&gt;='Hoja De Calculo'!AG13,IF(AG$18=100,($AF$21*AG$18*$B$2)-SUM($I52:AF52),IF(AG$18&gt;AF$19,((AG$18-AF$19+1)*$B$2*$AF$21),IF(AG$18&gt;=AF$19,$AF$21*$B$2))),0)</f>
        <v>0</v>
      </c>
      <c r="AH52" s="300">
        <f>IF('Hoja De Calculo'!AI13&gt;='Hoja De Calculo'!AH13,IF(AH$18=100,($AF$21*AH$18*$B$2)-SUM($I52:AG52),IF(AH$18&gt;AG$19,((AH$18-AG$19+1)*$B$2*$AF$21),IF(AH$18&gt;=AG$19,$AF$21*$B$2))),0)</f>
        <v>0</v>
      </c>
      <c r="AI52" s="300">
        <f>IF('Hoja De Calculo'!AJ13&gt;='Hoja De Calculo'!AI13,IF(AI$18=100,($AF$21*AI$18*$B$2)-SUM($I52:AH52),IF(AI$18&gt;AH$19,((AI$18-AH$19+1)*$B$2*$AF$21),IF(AI$18&gt;=AH$19,$AF$21*$B$2))),0)</f>
        <v>0</v>
      </c>
      <c r="AJ52" s="300">
        <f>IF('Hoja De Calculo'!AK13&gt;='Hoja De Calculo'!AJ13,IF(AJ$18=100,($AF$21*AJ$18*$B$2)-SUM($I52:AI52),IF(AJ$18&gt;AI$19,((AJ$18-AI$19+1)*$B$2*$AF$21),IF(AJ$18&gt;=AI$19,$AF$21*$B$2))),0)</f>
        <v>0</v>
      </c>
      <c r="AK52" s="300">
        <f>IF('Hoja De Calculo'!AL13&gt;='Hoja De Calculo'!AK13,IF(AK$18=100,($AF$21*AK$18*$B$2)-SUM($I52:AJ52),IF(AK$18&gt;AJ$19,((AK$18-AJ$19+1)*$B$2*$AF$21),IF(AK$18&gt;=AJ$19,$AF$21*$B$2))),0)</f>
        <v>0</v>
      </c>
      <c r="AL52" s="300">
        <f>IF('Hoja De Calculo'!AM13&gt;='Hoja De Calculo'!AL13,IF(AL$18=100,($AF$21*AL$18*$B$2)-SUM($I52:AK52),IF(AL$18&gt;AK$19,((AL$18-AK$19+1)*$B$2*$AF$21),IF(AL$18&gt;=AK$19,$AF$21*$B$2))),0)</f>
        <v>0</v>
      </c>
      <c r="AM52" s="300">
        <f>IF('Hoja De Calculo'!AN13&gt;='Hoja De Calculo'!AM13,IF(AM$18=100,($AF$21*AM$18*$B$2)-SUM($I52:AL52),IF(AM$18&gt;AL$19,((AM$18-AL$19+1)*$B$2*$AF$21),IF(AM$18&gt;=AL$19,$AF$21*$B$2))),0)</f>
        <v>0</v>
      </c>
      <c r="AN52" s="300">
        <f>IF('Hoja De Calculo'!AO13&gt;='Hoja De Calculo'!AN13,IF(AN$18=100,($AF$21*AN$18*$B$2)-SUM($I52:AM52),IF(AN$18&gt;AM$19,((AN$18-AM$19+1)*$B$2*$AF$21),IF(AN$18&gt;=AM$19,$AF$21*$B$2))),0)</f>
        <v>0</v>
      </c>
      <c r="AO52" s="300">
        <f>IF('Hoja De Calculo'!AP13&gt;='Hoja De Calculo'!AO13,IF(AO$18=100,($AF$21*AO$18*$B$2)-SUM($I52:AN52),IF(AO$18&gt;AN$19,((AO$18-AN$19+1)*$B$2*$AF$21),IF(AO$18&gt;=AN$19,$AF$21*$B$2))),0)</f>
        <v>0</v>
      </c>
      <c r="AP52" s="300">
        <f>IF('Hoja De Calculo'!AQ13&gt;='Hoja De Calculo'!AP13,IF(AP$18=100,($AF$21*AP$18*$B$2)-SUM($I52:AO52),IF(AP$18&gt;AO$19,((AP$18-AO$19+1)*$B$2*$AF$21),IF(AP$18&gt;=AO$19,$AF$21*$B$2))),0)</f>
        <v>0</v>
      </c>
      <c r="AQ52" s="300">
        <f>IF('Hoja De Calculo'!AR13&gt;='Hoja De Calculo'!AQ13,IF(AQ$18=100,($AF$21*AQ$18*$B$2)-SUM($I52:AP52),IF(AQ$18&gt;AP$19,((AQ$18-AP$19+1)*$B$2*$AF$21),IF(AQ$18&gt;=AP$19,$AF$21*$B$2))),0)</f>
        <v>0</v>
      </c>
      <c r="AR52" s="300">
        <f>IF('Hoja De Calculo'!AS13&gt;='Hoja De Calculo'!AR13,IF(AR$18=100,($AF$21*AR$18*$B$2)-SUM($I52:AQ52),IF(AR$18&gt;AQ$19,((AR$18-AQ$19+1)*$B$2*$AF$21),IF(AR$18&gt;=AQ$19,$AF$21*$B$2))),0)</f>
        <v>0</v>
      </c>
      <c r="AS52" s="300">
        <f>IF('Hoja De Calculo'!AT13&gt;='Hoja De Calculo'!AS13,IF(AS$18=100,($AF$21*AS$18*$B$2)-SUM($I52:AR52),IF(AS$18&gt;AR$19,((AS$18-AR$19+1)*$B$2*$AF$21),IF(AS$18&gt;=AR$19,$AF$21*$B$2))),0)</f>
        <v>0</v>
      </c>
      <c r="AT52" s="300">
        <f>IF('Hoja De Calculo'!AU13&gt;='Hoja De Calculo'!AT13,IF(AT$18=100,($AF$21*AT$18*$B$2)-SUM($I52:AS52),IF(AT$18&gt;AS$19,((AT$18-AS$19+1)*$B$2*$AF$21),IF(AT$18&gt;=AS$19,$AF$21*$B$2))),0)</f>
        <v>0</v>
      </c>
      <c r="AU52" s="300">
        <f>IF('Hoja De Calculo'!AV13&gt;='Hoja De Calculo'!AU13,IF(AU$18=100,($AF$21*AU$18*$B$2)-SUM($I52:AT52),IF(AU$18&gt;AT$19,((AU$18-AT$19+1)*$B$2*$AF$21),IF(AU$18&gt;=AT$19,$AF$21*$B$2))),0)</f>
        <v>0</v>
      </c>
      <c r="AV52" s="300">
        <f>IF('Hoja De Calculo'!AW13&gt;='Hoja De Calculo'!AV13,IF(AV$18=100,($AF$21*AV$18*$B$2)-SUM($I52:AU52),IF(AV$18&gt;AU$19,((AV$18-AU$19+1)*$B$2*$AF$21),IF(AV$18&gt;=AU$19,$AF$21*$B$2))),0)</f>
        <v>0</v>
      </c>
      <c r="AW52" s="300">
        <f>IF('Hoja De Calculo'!AX13&gt;='Hoja De Calculo'!AW13,IF(AW$18=100,($AF$21*AW$18*$B$2)-SUM($I52:AV52),IF(AW$18&gt;AV$19,((AW$18-AV$19+1)*$B$2*$AF$21),IF(AW$18&gt;=AV$19,$AF$21*$B$2))),0)</f>
        <v>0</v>
      </c>
      <c r="AX52" s="300">
        <f>IF('Hoja De Calculo'!AY13&gt;='Hoja De Calculo'!AX13,IF(AX$18=100,($AF$21*AX$18*$B$2)-SUM($I52:AW52),IF(AX$18&gt;AW$19,((AX$18-AW$19+1)*$B$2*$AF$21),IF(AX$18&gt;=AW$19,$AF$21*$B$2))),0)</f>
        <v>0</v>
      </c>
      <c r="AY52" s="300">
        <f>IF('Hoja De Calculo'!AZ13&gt;='Hoja De Calculo'!AY13,IF(AY$18=100,($AF$21*AY$18*$B$2)-SUM($I52:AX52),IF(AY$18&gt;AX$19,((AY$18-AX$19+1)*$B$2*$AF$21),IF(AY$18&gt;=AX$19,$AF$21*$B$2))),0)</f>
        <v>0</v>
      </c>
      <c r="AZ52" s="300">
        <f>IF('Hoja De Calculo'!BA13&gt;='Hoja De Calculo'!AZ13,IF(AZ$18=100,($AF$21*AZ$18*$B$2)-SUM($I52:AY52),IF(AZ$18&gt;AY$19,((AZ$18-AY$19+1)*$B$2*$AF$21),IF(AZ$18&gt;=AY$19,$AF$21*$B$2))),0)</f>
        <v>0</v>
      </c>
      <c r="BA52" s="300">
        <f>IF('Hoja De Calculo'!BB13&gt;='Hoja De Calculo'!BA13,IF(BA$18=100,($AF$21*BA$18*$B$2)-SUM($I52:AZ52),IF(BA$18&gt;AZ$19,((BA$18-AZ$19+1)*$B$2*$AF$21),IF(BA$18&gt;=AZ$19,$AF$21*$B$2))),0)</f>
        <v>0</v>
      </c>
      <c r="BB52" s="300">
        <f>IF('Hoja De Calculo'!BC13&gt;='Hoja De Calculo'!BB13,IF(BB$18=100,($AF$21*BB$18*$B$2)-SUM($I52:BA52),IF(BB$18&gt;BA$19,((BB$18-BA$19+1)*$B$2*$AF$21),IF(BB$18&gt;=BA$19,$AF$21*$B$2))),0)</f>
        <v>0</v>
      </c>
      <c r="BC52" s="300">
        <f>IF('Hoja De Calculo'!BD13&gt;='Hoja De Calculo'!BC13,IF(BC$18=100,($AF$21*BC$18*$B$2)-SUM($I52:BB52),IF(BC$18&gt;BB$19,((BC$18-BB$19+1)*$B$2*$AF$21),IF(BC$18&gt;=BB$19,$AF$21*$B$2))),0)</f>
        <v>0</v>
      </c>
      <c r="BD52" s="300">
        <f>IF('Hoja De Calculo'!BE13&gt;='Hoja De Calculo'!BD13,IF(BD$18=100,($AF$21*BD$18*$B$2)-SUM($I52:BC52),IF(BD$18&gt;BC$19,((BD$18-BC$19+1)*$B$2*$AF$21),IF(BD$18&gt;=BC$19,$AF$21*$B$2))),0)</f>
        <v>0</v>
      </c>
      <c r="BE52" s="300">
        <f>IF('Hoja De Calculo'!BF13&gt;='Hoja De Calculo'!BE13,IF(BE$18=100,($AF$21*BE$18*$B$2)-SUM($I52:BD52),IF(BE$18&gt;BD$19,((BE$18-BD$19+1)*$B$2*$AF$21),IF(BE$18&gt;=BD$19,$AF$21*$B$2))),0)</f>
        <v>0</v>
      </c>
      <c r="BF52" s="300">
        <f>IF('Hoja De Calculo'!BG13&gt;='Hoja De Calculo'!BF13,IF(BF$18=100,($AF$21*BF$18*$B$2)-SUM($I52:BE52),IF(BF$18&gt;BE$19,((BF$18-BE$19+1)*$B$2*$AF$21),IF(BF$18&gt;=BE$19,$AF$21*$B$2))),0)</f>
        <v>0</v>
      </c>
      <c r="BG52" s="300">
        <f>IF('Hoja De Calculo'!BH13&gt;='Hoja De Calculo'!BG13,IF(BG$18=100,($AF$21*BG$18*$B$2)-SUM($I52:BF52),IF(BG$18&gt;BF$19,((BG$18-BF$19+1)*$B$2*$AF$21),IF(BG$18&gt;=BF$19,$AF$21*$B$2))),0)</f>
        <v>0</v>
      </c>
      <c r="BH52" s="300">
        <f>IF('Hoja De Calculo'!BI13&gt;='Hoja De Calculo'!BH13,IF(BH$18=100,($AF$21*BH$18*$B$2)-SUM($I52:BG52),IF(BH$18&gt;BG$19,((BH$18-BG$19+1)*$B$2*$AF$21),IF(BH$18&gt;=BG$19,$AF$21*$B$2))),0)</f>
        <v>0</v>
      </c>
      <c r="BI52" s="300">
        <f>IF('Hoja De Calculo'!BJ13&gt;='Hoja De Calculo'!BI13,IF(BI$18=100,($AF$21*BI$18*$B$2)-SUM($I52:BH52),IF(BI$18&gt;BH$19,((BI$18-BH$19+1)*$B$2*$AF$21),IF(BI$18&gt;=BH$19,$AF$21*$B$2))),0)</f>
        <v>0</v>
      </c>
      <c r="BJ52" s="300">
        <f>IF('Hoja De Calculo'!BK13&gt;='Hoja De Calculo'!BJ13,IF(BJ$18=100,($AF$21*BJ$18*$B$2)-SUM($I52:BI52),IF(BJ$18&gt;BI$19,((BJ$18-BI$19+1)*$B$2*$AF$21),IF(BJ$18&gt;=BI$19,$AF$21*$B$2))),0)</f>
        <v>0</v>
      </c>
      <c r="BK52" s="300">
        <f>IF('Hoja De Calculo'!BL13&gt;='Hoja De Calculo'!BK13,IF(BK$18=100,($AF$21*BK$18*$B$2)-SUM($I52:BJ52),IF(BK$18&gt;BJ$19,((BK$18-BJ$19+1)*$B$2*$AF$21),IF(BK$18&gt;=BJ$19,$AF$21*$B$2))),0)</f>
        <v>0</v>
      </c>
      <c r="BL52" s="300">
        <f>IF('Hoja De Calculo'!BM13&gt;='Hoja De Calculo'!BL13,IF(BL$18=100,($AF$21*BL$18*$B$2)-SUM($I52:BK52),IF(BL$18&gt;BK$19,((BL$18-BK$19+1)*$B$2*$AF$21),IF(BL$18&gt;=BK$19,$AF$21*$B$2))),0)</f>
        <v>0</v>
      </c>
      <c r="BM52" s="300">
        <f>IF('Hoja De Calculo'!BN13&gt;='Hoja De Calculo'!BM13,IF(BM$18=100,($AF$21*BM$18*$B$2)-SUM($I52:BL52),IF(BM$18&gt;BL$19,((BM$18-BL$19+1)*$B$2*$AF$21),IF(BM$18&gt;=BL$19,$AF$21*$B$2))),0)</f>
        <v>0</v>
      </c>
      <c r="BN52" s="300">
        <f>IF('Hoja De Calculo'!BO13&gt;='Hoja De Calculo'!BN13,IF(BN$18=100,($AF$21*BN$18*$B$2)-SUM($I52:BM52),IF(BN$18&gt;BM$19,((BN$18-BM$19+1)*$B$2*$AF$21),IF(BN$18&gt;=BM$19,$AF$21*$B$2))),0)</f>
        <v>0</v>
      </c>
      <c r="BO52" s="300">
        <f>IF('Hoja De Calculo'!BP13&gt;='Hoja De Calculo'!BO13,IF(BO$18=100,($AF$21*BO$18*$B$2)-SUM($I52:BN52),IF(BO$18&gt;BN$19,((BO$18-BN$19+1)*$B$2*$AF$21),IF(BO$18&gt;=BN$19,$AF$21*$B$2))),0)</f>
        <v>0</v>
      </c>
      <c r="BP52" s="300">
        <f>IF('Hoja De Calculo'!BQ13&gt;='Hoja De Calculo'!BP13,IF(BP$18=100,($AF$21*BP$18*$B$2)-SUM($I52:BO52),IF(BP$18&gt;BO$19,((BP$18-BO$19+1)*$B$2*$AF$21),IF(BP$18&gt;=BO$19,$AF$21*$B$2))),0)</f>
        <v>0</v>
      </c>
      <c r="BQ52" s="300">
        <f>IF('Hoja De Calculo'!BR13&gt;='Hoja De Calculo'!BQ13,IF(BQ$18=100,($AF$21*BQ$18*$B$2)-SUM($I52:BP52),IF(BQ$18&gt;BP$19,((BQ$18-BP$19+1)*$B$2*$AF$21),IF(BQ$18&gt;=BP$19,$AF$21*$B$2))),0)</f>
        <v>0</v>
      </c>
      <c r="BR52" s="300">
        <f>IF('Hoja De Calculo'!BS13&gt;='Hoja De Calculo'!BR13,IF(BR$18=100,($AF$21*BR$18*$B$2)-SUM($I52:BQ52),IF(BR$18&gt;BQ$19,((BR$18-BQ$19+1)*$B$2*$AF$21),IF(BR$18&gt;=BQ$19,$AF$21*$B$2))),0)</f>
        <v>0</v>
      </c>
      <c r="BS52" s="300">
        <f>IF('Hoja De Calculo'!BT13&gt;='Hoja De Calculo'!BS13,IF(BS$18=100,($AF$21*BS$18*$B$2)-SUM($I52:BR52),IF(BS$18&gt;BR$19,((BS$18-BR$19+1)*$B$2*$AF$21),IF(BS$18&gt;=BR$19,$AF$21*$B$2))),0)</f>
        <v>0</v>
      </c>
      <c r="BT52" s="300">
        <f>IF('Hoja De Calculo'!BU13&gt;='Hoja De Calculo'!BT13,IF(BT$18=100,($AF$21*BT$18*$B$2)-SUM($I52:BS52),IF(BT$18&gt;BS$19,((BT$18-BS$19+1)*$B$2*$AF$21),IF(BT$18&gt;=BS$19,$AF$21*$B$2))),0)</f>
        <v>0</v>
      </c>
      <c r="BU52" s="300">
        <f>IF('Hoja De Calculo'!BV13&gt;='Hoja De Calculo'!BU13,IF(BU$18=100,($AF$21*BU$18*$B$2)-SUM($I52:BT52),IF(BU$18&gt;BT$19,((BU$18-BT$19+1)*$B$2*$AF$21),IF(BU$18&gt;=BT$19,$AF$21*$B$2))),0)</f>
        <v>0</v>
      </c>
      <c r="BV52" s="300">
        <f>IF('Hoja De Calculo'!BW13&gt;='Hoja De Calculo'!BV13,IF(BV$18=100,($AF$21*BV$18*$B$2)-SUM($I52:BU52),IF(BV$18&gt;BU$19,((BV$18-BU$19+1)*$B$2*$AF$21),IF(BV$18&gt;=BU$19,$AF$21*$B$2))),0)</f>
        <v>0</v>
      </c>
      <c r="BW52" s="300">
        <f>IF('Hoja De Calculo'!BX13&gt;='Hoja De Calculo'!BW13,IF(BW$18=100,($AF$21*BW$18*$B$2)-SUM($I52:BV52),IF(BW$18&gt;BV$19,((BW$18-BV$19+1)*$B$2*$AF$21),IF(BW$18&gt;=BV$19,$AF$21*$B$2))),0)</f>
        <v>0</v>
      </c>
      <c r="BX52" s="300">
        <f>IF('Hoja De Calculo'!BY13&gt;='Hoja De Calculo'!BX13,IF(BX$18=100,($AF$21*BX$18*$B$2)-SUM($I52:BW52),IF(BX$18&gt;BW$19,((BX$18-BW$19+1)*$B$2*$AF$21),IF(BX$18&gt;=BW$19,$AF$21*$B$2))),0)</f>
        <v>0</v>
      </c>
      <c r="BY52" s="300">
        <f>IF('Hoja De Calculo'!BZ13&gt;='Hoja De Calculo'!BY13,IF(BY$18=100,($AF$21*BY$18*$B$2)-SUM($I52:BX52),IF(BY$18&gt;BX$19,((BY$18-BX$19+1)*$B$2*$AF$21),IF(BY$18&gt;=BX$19,$AF$21*$B$2))),0)</f>
        <v>0</v>
      </c>
      <c r="BZ52" s="300">
        <f>IF('Hoja De Calculo'!CA13&gt;='Hoja De Calculo'!BZ13,IF(BZ$18=100,($AF$21*BZ$18*$B$2)-SUM($I52:BY52),IF(BZ$18&gt;BY$19,((BZ$18-BY$19+1)*$B$2*$AF$21),IF(BZ$18&gt;=BY$19,$AF$21*$B$2))),0)</f>
        <v>0</v>
      </c>
      <c r="CA52" s="300">
        <f>IF('Hoja De Calculo'!CB13&gt;='Hoja De Calculo'!CA13,IF(CA$18=100,($AF$21*CA$18*$B$2)-SUM($I52:BZ52),IF(CA$18&gt;BZ$19,((CA$18-BZ$19+1)*$B$2*$AF$21),IF(CA$18&gt;=BZ$19,$AF$21*$B$2))),0)</f>
        <v>0</v>
      </c>
      <c r="CB52" s="300">
        <f>IF('Hoja De Calculo'!CC13&gt;='Hoja De Calculo'!CB13,IF(CB$18=100,($AF$21*CB$18*$B$2)-SUM($I52:CA52),IF(CB$18&gt;CA$19,((CB$18-CA$19+1)*$B$2*$AF$21),IF(CB$18&gt;=CA$19,$AF$21*$B$2))),0)</f>
        <v>0</v>
      </c>
      <c r="CC52" s="300">
        <f>IF('Hoja De Calculo'!CD13&gt;='Hoja De Calculo'!CC13,IF(CC$18=100,($AF$21*CC$18*$B$2)-SUM($I52:CB52),IF(CC$18&gt;CB$19,((CC$18-CB$19+1)*$B$2*$AF$21),IF(CC$18&gt;=CB$19,$AF$21*$B$2))),0)</f>
        <v>0</v>
      </c>
      <c r="CD52" s="300">
        <f>IF('Hoja De Calculo'!CE13&gt;='Hoja De Calculo'!CD13,IF(CD$18=100,($AF$21*CD$18*$B$2)-SUM($I52:CC52),IF(CD$18&gt;CC$19,((CD$18-CC$19+1)*$B$2*$AF$21),IF(CD$18&gt;=CC$19,$AF$21*$B$2))),0)</f>
        <v>0</v>
      </c>
      <c r="CE52" s="300">
        <f>IF('Hoja De Calculo'!CF13&gt;='Hoja De Calculo'!CE13,IF(CE$18=100,($AF$21*CE$18*$B$2)-SUM($I52:CD52),IF(CE$18&gt;CD$19,((CE$18-CD$19+1)*$B$2*$AF$21),IF(CE$18&gt;=CD$19,$AF$21*$B$2))),0)</f>
        <v>0</v>
      </c>
      <c r="CF52" s="300">
        <f>IF('Hoja De Calculo'!CG13&gt;='Hoja De Calculo'!CF13,IF(CF$18=100,($AF$21*CF$18*$B$2)-SUM($I52:CE52),IF(CF$18&gt;CE$19,((CF$18-CE$19+1)*$B$2*$AF$21),IF(CF$18&gt;=CE$19,$AF$21*$B$2))),0)</f>
        <v>0</v>
      </c>
      <c r="CG52" s="300">
        <f>IF('Hoja De Calculo'!CH13&gt;='Hoja De Calculo'!CG13,IF(CG$18=100,($AF$21*CG$18*$B$2)-SUM($I52:CF52),IF(CG$18&gt;CF$19,((CG$18-CF$19+1)*$B$2*$AF$21),IF(CG$18&gt;=CF$19,$AF$21*$B$2))),0)</f>
        <v>0</v>
      </c>
      <c r="CH52" s="300">
        <f>IF('Hoja De Calculo'!CI13&gt;='Hoja De Calculo'!CH13,IF(CH$18=100,($AF$21*CH$18*$B$2)-SUM($I52:CG52),IF(CH$18&gt;CG$19,((CH$18-CG$19+1)*$B$2*$AF$21),IF(CH$18&gt;=CG$19,$AF$21*$B$2))),0)</f>
        <v>0</v>
      </c>
      <c r="CI52" s="300">
        <f>IF('Hoja De Calculo'!CJ13&gt;='Hoja De Calculo'!CI13,IF(CI$18=100,($AF$21*CI$18*$B$2)-SUM($I52:CH52),IF(CI$18&gt;CH$19,((CI$18-CH$19+1)*$B$2*$AF$21),IF(CI$18&gt;=CH$19,$AF$21*$B$2))),0)</f>
        <v>0</v>
      </c>
      <c r="CJ52" s="300">
        <f>IF('Hoja De Calculo'!CK13&gt;='Hoja De Calculo'!CJ13,IF(CJ$18=100,($AF$21*CJ$18*$B$2)-SUM($I52:CI52),IF(CJ$18&gt;CI$19,((CJ$18-CI$19+1)*$B$2*$AF$21),IF(CJ$18&gt;=CI$19,$AF$21*$B$2))),0)</f>
        <v>0</v>
      </c>
      <c r="CK52" s="300">
        <f>IF('Hoja De Calculo'!CL13&gt;='Hoja De Calculo'!CK13,IF(CK$18=100,($AF$21*CK$18*$B$2)-SUM($I52:CJ52),IF(CK$18&gt;CJ$19,((CK$18-CJ$19+1)*$B$2*$AF$21),IF(CK$18&gt;=CJ$19,$AF$21*$B$2))),0)</f>
        <v>0</v>
      </c>
      <c r="CL52" s="300">
        <f>IF('Hoja De Calculo'!CM13&gt;='Hoja De Calculo'!CL13,IF(CL$18=100,($AF$21*CL$18*$B$2)-SUM($I52:CK52),IF(CL$18&gt;CK$19,((CL$18-CK$19+1)*$B$2*$AF$21),IF(CL$18&gt;=CK$19,$AF$21*$B$2))),0)</f>
        <v>0</v>
      </c>
      <c r="CM52" s="300">
        <f>IF('Hoja De Calculo'!CN13&gt;='Hoja De Calculo'!CM13,IF(CM$18=100,($AF$21*CM$18*$B$2)-SUM($I52:CL52),IF(CM$18&gt;CL$19,((CM$18-CL$19+1)*$B$2*$AF$21),IF(CM$18&gt;=CL$19,$AF$21*$B$2))),0)</f>
        <v>0</v>
      </c>
      <c r="CN52" s="300">
        <f>IF('Hoja De Calculo'!CO13&gt;='Hoja De Calculo'!CN13,IF(CN$18=100,($AF$21*CN$18*$B$2)-SUM($I52:CM52),IF(CN$18&gt;CM$19,((CN$18-CM$19+1)*$B$2*$AF$21),IF(CN$18&gt;=CM$19,$AF$21*$B$2))),0)</f>
        <v>0</v>
      </c>
      <c r="CO52" s="300">
        <f>IF('Hoja De Calculo'!CP13&gt;='Hoja De Calculo'!CO13,IF(CO$18=100,($AF$21*CO$18*$B$2)-SUM($I52:CN52),IF(CO$18&gt;CN$19,((CO$18-CN$19+1)*$B$2*$AF$21),IF(CO$18&gt;=CN$19,$AF$21*$B$2))),0)</f>
        <v>0</v>
      </c>
      <c r="CP52" s="300">
        <f>IF('Hoja De Calculo'!CQ13&gt;='Hoja De Calculo'!CP13,IF(CP$18=100,($AF$21*CP$18*$B$2)-SUM($I52:CO52),IF(CP$18&gt;CO$19,((CP$18-CO$19+1)*$B$2*$AF$21),IF(CP$18&gt;=CO$19,$AF$21*$B$2))),0)</f>
        <v>0</v>
      </c>
      <c r="CQ52" s="300">
        <f>IF('Hoja De Calculo'!CR13&gt;='Hoja De Calculo'!CQ13,IF(CQ$18=100,($AF$21*CQ$18*$B$2)-SUM($I52:CP52),IF(CQ$18&gt;CP$19,((CQ$18-CP$19+1)*$B$2*$AF$21),IF(CQ$18&gt;=CP$19,$AF$21*$B$2))),0)</f>
        <v>0</v>
      </c>
      <c r="CR52" s="300">
        <f>IF('Hoja De Calculo'!CS13&gt;='Hoja De Calculo'!CR13,IF(CR$18=100,($AF$21*CR$18*$B$2)-SUM($I52:CQ52),IF(CR$18&gt;CQ$19,((CR$18-CQ$19+1)*$B$2*$AF$21),IF(CR$18&gt;=CQ$19,$AF$21*$B$2))),0)</f>
        <v>0</v>
      </c>
      <c r="CS52" s="300">
        <f>IF('Hoja De Calculo'!CT13&gt;='Hoja De Calculo'!CS13,IF(CS$18=100,($AF$21*CS$18*$B$2)-SUM($I52:CR52),IF(CS$18&gt;CR$19,((CS$18-CR$19+1)*$B$2*$AF$21),IF(CS$18&gt;=CR$19,$AF$21*$B$2))),0)</f>
        <v>0</v>
      </c>
      <c r="CT52" s="300">
        <f>IF('Hoja De Calculo'!CU13&gt;='Hoja De Calculo'!CT13,IF(CT$18=100,($AF$21*CT$18*$B$2)-SUM($I52:CS52),IF(CT$18&gt;CS$19,((CT$18-CS$19+1)*$B$2*$AF$21),IF(CT$18&gt;=CS$19,$AF$21*$B$2))),0)</f>
        <v>0</v>
      </c>
      <c r="CU52" s="300">
        <f>IF('Hoja De Calculo'!CV13&gt;='Hoja De Calculo'!CU13,IF(CU$18=100,($AF$21*CU$18*$B$2)-SUM($I52:CT52),IF(CU$18&gt;CT$19,((CU$18-CT$19+1)*$B$2*$AF$21),IF(CU$18&gt;=CT$19,$AF$21*$B$2))),0)</f>
        <v>0</v>
      </c>
      <c r="CV52" s="300">
        <f>IF('Hoja De Calculo'!CW13&gt;='Hoja De Calculo'!CV13,IF(CV$18=100,($AF$21*CV$18*$B$2)-SUM($I52:CU52),IF(CV$18&gt;CU$19,((CV$18-CU$19+1)*$B$2*$AF$21),IF(CV$18&gt;=CU$19,$AF$21*$B$2))),0)</f>
        <v>0</v>
      </c>
      <c r="CW52" s="300">
        <f>IF('Hoja De Calculo'!CX13&gt;='Hoja De Calculo'!CW13,IF(CW$18=100,($AF$21*CW$18*$B$2)-SUM($I52:CV52),IF(CW$18&gt;CV$19,((CW$18-CV$19+1)*$B$2*$AF$21),IF(CW$18&gt;=CV$19,$AF$21*$B$2))),0)</f>
        <v>0</v>
      </c>
    </row>
    <row r="53" spans="1:101" x14ac:dyDescent="0.35">
      <c r="A53" t="s">
        <v>186</v>
      </c>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87">
        <f>(AG$21*$B$2*(AG$19+(IF(AG$19=100,0,1))))</f>
        <v>0</v>
      </c>
      <c r="AH53" s="300">
        <f>IF('Hoja De Calculo'!AI13&gt;='Hoja De Calculo'!AH13,IF(AH$18=100,($AG$21*AH$18*$B$2)-SUM($I53:AG53),IF(AH$18&gt;AG$19,((AH$18-AG$19+1)*$B$2*$AG$21),IF(AH$18&gt;=AG$19,$AG$21*$B$2))),0)</f>
        <v>0</v>
      </c>
      <c r="AI53" s="300">
        <f>IF('Hoja De Calculo'!AJ13&gt;='Hoja De Calculo'!AI13,IF(AI$18=100,($AG$21*AI$18*$B$2)-SUM($I53:AH53),IF(AI$18&gt;AH$19,((AI$18-AH$19+1)*$B$2*$AG$21),IF(AI$18&gt;=AH$19,$AG$21*$B$2))),0)</f>
        <v>0</v>
      </c>
      <c r="AJ53" s="300">
        <f>IF('Hoja De Calculo'!AK13&gt;='Hoja De Calculo'!AJ13,IF(AJ$18=100,($AG$21*AJ$18*$B$2)-SUM($I53:AI53),IF(AJ$18&gt;AI$19,((AJ$18-AI$19+1)*$B$2*$AG$21),IF(AJ$18&gt;=AI$19,$AG$21*$B$2))),0)</f>
        <v>0</v>
      </c>
      <c r="AK53" s="300">
        <f>IF('Hoja De Calculo'!AL13&gt;='Hoja De Calculo'!AK13,IF(AK$18=100,($AG$21*AK$18*$B$2)-SUM($I53:AJ53),IF(AK$18&gt;AJ$19,((AK$18-AJ$19+1)*$B$2*$AG$21),IF(AK$18&gt;=AJ$19,$AG$21*$B$2))),0)</f>
        <v>0</v>
      </c>
      <c r="AL53" s="300">
        <f>IF('Hoja De Calculo'!AM13&gt;='Hoja De Calculo'!AL13,IF(AL$18=100,($AG$21*AL$18*$B$2)-SUM($I53:AK53),IF(AL$18&gt;AK$19,((AL$18-AK$19+1)*$B$2*$AG$21),IF(AL$18&gt;=AK$19,$AG$21*$B$2))),0)</f>
        <v>0</v>
      </c>
      <c r="AM53" s="300">
        <f>IF('Hoja De Calculo'!AN13&gt;='Hoja De Calculo'!AM13,IF(AM$18=100,($AG$21*AM$18*$B$2)-SUM($I53:AL53),IF(AM$18&gt;AL$19,((AM$18-AL$19+1)*$B$2*$AG$21),IF(AM$18&gt;=AL$19,$AG$21*$B$2))),0)</f>
        <v>0</v>
      </c>
      <c r="AN53" s="300">
        <f>IF('Hoja De Calculo'!AO13&gt;='Hoja De Calculo'!AN13,IF(AN$18=100,($AG$21*AN$18*$B$2)-SUM($I53:AM53),IF(AN$18&gt;AM$19,((AN$18-AM$19+1)*$B$2*$AG$21),IF(AN$18&gt;=AM$19,$AG$21*$B$2))),0)</f>
        <v>0</v>
      </c>
      <c r="AO53" s="300">
        <f>IF('Hoja De Calculo'!AP13&gt;='Hoja De Calculo'!AO13,IF(AO$18=100,($AG$21*AO$18*$B$2)-SUM($I53:AN53),IF(AO$18&gt;AN$19,((AO$18-AN$19+1)*$B$2*$AG$21),IF(AO$18&gt;=AN$19,$AG$21*$B$2))),0)</f>
        <v>0</v>
      </c>
      <c r="AP53" s="300">
        <f>IF('Hoja De Calculo'!AQ13&gt;='Hoja De Calculo'!AP13,IF(AP$18=100,($AG$21*AP$18*$B$2)-SUM($I53:AO53),IF(AP$18&gt;AO$19,((AP$18-AO$19+1)*$B$2*$AG$21),IF(AP$18&gt;=AO$19,$AG$21*$B$2))),0)</f>
        <v>0</v>
      </c>
      <c r="AQ53" s="300">
        <f>IF('Hoja De Calculo'!AR13&gt;='Hoja De Calculo'!AQ13,IF(AQ$18=100,($AG$21*AQ$18*$B$2)-SUM($I53:AP53),IF(AQ$18&gt;AP$19,((AQ$18-AP$19+1)*$B$2*$AG$21),IF(AQ$18&gt;=AP$19,$AG$21*$B$2))),0)</f>
        <v>0</v>
      </c>
      <c r="AR53" s="300">
        <f>IF('Hoja De Calculo'!AS13&gt;='Hoja De Calculo'!AR13,IF(AR$18=100,($AG$21*AR$18*$B$2)-SUM($I53:AQ53),IF(AR$18&gt;AQ$19,((AR$18-AQ$19+1)*$B$2*$AG$21),IF(AR$18&gt;=AQ$19,$AG$21*$B$2))),0)</f>
        <v>0</v>
      </c>
      <c r="AS53" s="300">
        <f>IF('Hoja De Calculo'!AT13&gt;='Hoja De Calculo'!AS13,IF(AS$18=100,($AG$21*AS$18*$B$2)-SUM($I53:AR53),IF(AS$18&gt;AR$19,((AS$18-AR$19+1)*$B$2*$AG$21),IF(AS$18&gt;=AR$19,$AG$21*$B$2))),0)</f>
        <v>0</v>
      </c>
      <c r="AT53" s="300">
        <f>IF('Hoja De Calculo'!AU13&gt;='Hoja De Calculo'!AT13,IF(AT$18=100,($AG$21*AT$18*$B$2)-SUM($I53:AS53),IF(AT$18&gt;AS$19,((AT$18-AS$19+1)*$B$2*$AG$21),IF(AT$18&gt;=AS$19,$AG$21*$B$2))),0)</f>
        <v>0</v>
      </c>
      <c r="AU53" s="300">
        <f>IF('Hoja De Calculo'!AV13&gt;='Hoja De Calculo'!AU13,IF(AU$18=100,($AG$21*AU$18*$B$2)-SUM($I53:AT53),IF(AU$18&gt;AT$19,((AU$18-AT$19+1)*$B$2*$AG$21),IF(AU$18&gt;=AT$19,$AG$21*$B$2))),0)</f>
        <v>0</v>
      </c>
      <c r="AV53" s="300">
        <f>IF('Hoja De Calculo'!AW13&gt;='Hoja De Calculo'!AV13,IF(AV$18=100,($AG$21*AV$18*$B$2)-SUM($I53:AU53),IF(AV$18&gt;AU$19,((AV$18-AU$19+1)*$B$2*$AG$21),IF(AV$18&gt;=AU$19,$AG$21*$B$2))),0)</f>
        <v>0</v>
      </c>
      <c r="AW53" s="300">
        <f>IF('Hoja De Calculo'!AX13&gt;='Hoja De Calculo'!AW13,IF(AW$18=100,($AG$21*AW$18*$B$2)-SUM($I53:AV53),IF(AW$18&gt;AV$19,((AW$18-AV$19+1)*$B$2*$AG$21),IF(AW$18&gt;=AV$19,$AG$21*$B$2))),0)</f>
        <v>0</v>
      </c>
      <c r="AX53" s="300">
        <f>IF('Hoja De Calculo'!AY13&gt;='Hoja De Calculo'!AX13,IF(AX$18=100,($AG$21*AX$18*$B$2)-SUM($I53:AW53),IF(AX$18&gt;AW$19,((AX$18-AW$19+1)*$B$2*$AG$21),IF(AX$18&gt;=AW$19,$AG$21*$B$2))),0)</f>
        <v>0</v>
      </c>
      <c r="AY53" s="300">
        <f>IF('Hoja De Calculo'!AZ13&gt;='Hoja De Calculo'!AY13,IF(AY$18=100,($AG$21*AY$18*$B$2)-SUM($I53:AX53),IF(AY$18&gt;AX$19,((AY$18-AX$19+1)*$B$2*$AG$21),IF(AY$18&gt;=AX$19,$AG$21*$B$2))),0)</f>
        <v>0</v>
      </c>
      <c r="AZ53" s="300">
        <f>IF('Hoja De Calculo'!BA13&gt;='Hoja De Calculo'!AZ13,IF(AZ$18=100,($AG$21*AZ$18*$B$2)-SUM($I53:AY53),IF(AZ$18&gt;AY$19,((AZ$18-AY$19+1)*$B$2*$AG$21),IF(AZ$18&gt;=AY$19,$AG$21*$B$2))),0)</f>
        <v>0</v>
      </c>
      <c r="BA53" s="300">
        <f>IF('Hoja De Calculo'!BB13&gt;='Hoja De Calculo'!BA13,IF(BA$18=100,($AG$21*BA$18*$B$2)-SUM($I53:AZ53),IF(BA$18&gt;AZ$19,((BA$18-AZ$19+1)*$B$2*$AG$21),IF(BA$18&gt;=AZ$19,$AG$21*$B$2))),0)</f>
        <v>0</v>
      </c>
      <c r="BB53" s="300">
        <f>IF('Hoja De Calculo'!BC13&gt;='Hoja De Calculo'!BB13,IF(BB$18=100,($AG$21*BB$18*$B$2)-SUM($I53:BA53),IF(BB$18&gt;BA$19,((BB$18-BA$19+1)*$B$2*$AG$21),IF(BB$18&gt;=BA$19,$AG$21*$B$2))),0)</f>
        <v>0</v>
      </c>
      <c r="BC53" s="300">
        <f>IF('Hoja De Calculo'!BD13&gt;='Hoja De Calculo'!BC13,IF(BC$18=100,($AG$21*BC$18*$B$2)-SUM($I53:BB53),IF(BC$18&gt;BB$19,((BC$18-BB$19+1)*$B$2*$AG$21),IF(BC$18&gt;=BB$19,$AG$21*$B$2))),0)</f>
        <v>0</v>
      </c>
      <c r="BD53" s="300">
        <f>IF('Hoja De Calculo'!BE13&gt;='Hoja De Calculo'!BD13,IF(BD$18=100,($AG$21*BD$18*$B$2)-SUM($I53:BC53),IF(BD$18&gt;BC$19,((BD$18-BC$19+1)*$B$2*$AG$21),IF(BD$18&gt;=BC$19,$AG$21*$B$2))),0)</f>
        <v>0</v>
      </c>
      <c r="BE53" s="300">
        <f>IF('Hoja De Calculo'!BF13&gt;='Hoja De Calculo'!BE13,IF(BE$18=100,($AG$21*BE$18*$B$2)-SUM($I53:BD53),IF(BE$18&gt;BD$19,((BE$18-BD$19+1)*$B$2*$AG$21),IF(BE$18&gt;=BD$19,$AG$21*$B$2))),0)</f>
        <v>0</v>
      </c>
      <c r="BF53" s="300">
        <f>IF('Hoja De Calculo'!BG13&gt;='Hoja De Calculo'!BF13,IF(BF$18=100,($AG$21*BF$18*$B$2)-SUM($I53:BE53),IF(BF$18&gt;BE$19,((BF$18-BE$19+1)*$B$2*$AG$21),IF(BF$18&gt;=BE$19,$AG$21*$B$2))),0)</f>
        <v>0</v>
      </c>
      <c r="BG53" s="300">
        <f>IF('Hoja De Calculo'!BH13&gt;='Hoja De Calculo'!BG13,IF(BG$18=100,($AG$21*BG$18*$B$2)-SUM($I53:BF53),IF(BG$18&gt;BF$19,((BG$18-BF$19+1)*$B$2*$AG$21),IF(BG$18&gt;=BF$19,$AG$21*$B$2))),0)</f>
        <v>0</v>
      </c>
      <c r="BH53" s="300">
        <f>IF('Hoja De Calculo'!BI13&gt;='Hoja De Calculo'!BH13,IF(BH$18=100,($AG$21*BH$18*$B$2)-SUM($I53:BG53),IF(BH$18&gt;BG$19,((BH$18-BG$19+1)*$B$2*$AG$21),IF(BH$18&gt;=BG$19,$AG$21*$B$2))),0)</f>
        <v>0</v>
      </c>
      <c r="BI53" s="300">
        <f>IF('Hoja De Calculo'!BJ13&gt;='Hoja De Calculo'!BI13,IF(BI$18=100,($AG$21*BI$18*$B$2)-SUM($I53:BH53),IF(BI$18&gt;BH$19,((BI$18-BH$19+1)*$B$2*$AG$21),IF(BI$18&gt;=BH$19,$AG$21*$B$2))),0)</f>
        <v>0</v>
      </c>
      <c r="BJ53" s="300">
        <f>IF('Hoja De Calculo'!BK13&gt;='Hoja De Calculo'!BJ13,IF(BJ$18=100,($AG$21*BJ$18*$B$2)-SUM($I53:BI53),IF(BJ$18&gt;BI$19,((BJ$18-BI$19+1)*$B$2*$AG$21),IF(BJ$18&gt;=BI$19,$AG$21*$B$2))),0)</f>
        <v>0</v>
      </c>
      <c r="BK53" s="300">
        <f>IF('Hoja De Calculo'!BL13&gt;='Hoja De Calculo'!BK13,IF(BK$18=100,($AG$21*BK$18*$B$2)-SUM($I53:BJ53),IF(BK$18&gt;BJ$19,((BK$18-BJ$19+1)*$B$2*$AG$21),IF(BK$18&gt;=BJ$19,$AG$21*$B$2))),0)</f>
        <v>0</v>
      </c>
      <c r="BL53" s="300">
        <f>IF('Hoja De Calculo'!BM13&gt;='Hoja De Calculo'!BL13,IF(BL$18=100,($AG$21*BL$18*$B$2)-SUM($I53:BK53),IF(BL$18&gt;BK$19,((BL$18-BK$19+1)*$B$2*$AG$21),IF(BL$18&gt;=BK$19,$AG$21*$B$2))),0)</f>
        <v>0</v>
      </c>
      <c r="BM53" s="300">
        <f>IF('Hoja De Calculo'!BN13&gt;='Hoja De Calculo'!BM13,IF(BM$18=100,($AG$21*BM$18*$B$2)-SUM($I53:BL53),IF(BM$18&gt;BL$19,((BM$18-BL$19+1)*$B$2*$AG$21),IF(BM$18&gt;=BL$19,$AG$21*$B$2))),0)</f>
        <v>0</v>
      </c>
      <c r="BN53" s="300">
        <f>IF('Hoja De Calculo'!BO13&gt;='Hoja De Calculo'!BN13,IF(BN$18=100,($AG$21*BN$18*$B$2)-SUM($I53:BM53),IF(BN$18&gt;BM$19,((BN$18-BM$19+1)*$B$2*$AG$21),IF(BN$18&gt;=BM$19,$AG$21*$B$2))),0)</f>
        <v>0</v>
      </c>
      <c r="BO53" s="300">
        <f>IF('Hoja De Calculo'!BP13&gt;='Hoja De Calculo'!BO13,IF(BO$18=100,($AG$21*BO$18*$B$2)-SUM($I53:BN53),IF(BO$18&gt;BN$19,((BO$18-BN$19+1)*$B$2*$AG$21),IF(BO$18&gt;=BN$19,$AG$21*$B$2))),0)</f>
        <v>0</v>
      </c>
      <c r="BP53" s="300">
        <f>IF('Hoja De Calculo'!BQ13&gt;='Hoja De Calculo'!BP13,IF(BP$18=100,($AG$21*BP$18*$B$2)-SUM($I53:BO53),IF(BP$18&gt;BO$19,((BP$18-BO$19+1)*$B$2*$AG$21),IF(BP$18&gt;=BO$19,$AG$21*$B$2))),0)</f>
        <v>0</v>
      </c>
      <c r="BQ53" s="300">
        <f>IF('Hoja De Calculo'!BR13&gt;='Hoja De Calculo'!BQ13,IF(BQ$18=100,($AG$21*BQ$18*$B$2)-SUM($I53:BP53),IF(BQ$18&gt;BP$19,((BQ$18-BP$19+1)*$B$2*$AG$21),IF(BQ$18&gt;=BP$19,$AG$21*$B$2))),0)</f>
        <v>0</v>
      </c>
      <c r="BR53" s="300">
        <f>IF('Hoja De Calculo'!BS13&gt;='Hoja De Calculo'!BR13,IF(BR$18=100,($AG$21*BR$18*$B$2)-SUM($I53:BQ53),IF(BR$18&gt;BQ$19,((BR$18-BQ$19+1)*$B$2*$AG$21),IF(BR$18&gt;=BQ$19,$AG$21*$B$2))),0)</f>
        <v>0</v>
      </c>
      <c r="BS53" s="300">
        <f>IF('Hoja De Calculo'!BT13&gt;='Hoja De Calculo'!BS13,IF(BS$18=100,($AG$21*BS$18*$B$2)-SUM($I53:BR53),IF(BS$18&gt;BR$19,((BS$18-BR$19+1)*$B$2*$AG$21),IF(BS$18&gt;=BR$19,$AG$21*$B$2))),0)</f>
        <v>0</v>
      </c>
      <c r="BT53" s="300">
        <f>IF('Hoja De Calculo'!BU13&gt;='Hoja De Calculo'!BT13,IF(BT$18=100,($AG$21*BT$18*$B$2)-SUM($I53:BS53),IF(BT$18&gt;BS$19,((BT$18-BS$19+1)*$B$2*$AG$21),IF(BT$18&gt;=BS$19,$AG$21*$B$2))),0)</f>
        <v>0</v>
      </c>
      <c r="BU53" s="300">
        <f>IF('Hoja De Calculo'!BV13&gt;='Hoja De Calculo'!BU13,IF(BU$18=100,($AG$21*BU$18*$B$2)-SUM($I53:BT53),IF(BU$18&gt;BT$19,((BU$18-BT$19+1)*$B$2*$AG$21),IF(BU$18&gt;=BT$19,$AG$21*$B$2))),0)</f>
        <v>0</v>
      </c>
      <c r="BV53" s="300">
        <f>IF('Hoja De Calculo'!BW13&gt;='Hoja De Calculo'!BV13,IF(BV$18=100,($AG$21*BV$18*$B$2)-SUM($I53:BU53),IF(BV$18&gt;BU$19,((BV$18-BU$19+1)*$B$2*$AG$21),IF(BV$18&gt;=BU$19,$AG$21*$B$2))),0)</f>
        <v>0</v>
      </c>
      <c r="BW53" s="300">
        <f>IF('Hoja De Calculo'!BX13&gt;='Hoja De Calculo'!BW13,IF(BW$18=100,($AG$21*BW$18*$B$2)-SUM($I53:BV53),IF(BW$18&gt;BV$19,((BW$18-BV$19+1)*$B$2*$AG$21),IF(BW$18&gt;=BV$19,$AG$21*$B$2))),0)</f>
        <v>0</v>
      </c>
      <c r="BX53" s="300">
        <f>IF('Hoja De Calculo'!BY13&gt;='Hoja De Calculo'!BX13,IF(BX$18=100,($AG$21*BX$18*$B$2)-SUM($I53:BW53),IF(BX$18&gt;BW$19,((BX$18-BW$19+1)*$B$2*$AG$21),IF(BX$18&gt;=BW$19,$AG$21*$B$2))),0)</f>
        <v>0</v>
      </c>
      <c r="BY53" s="300">
        <f>IF('Hoja De Calculo'!BZ13&gt;='Hoja De Calculo'!BY13,IF(BY$18=100,($AG$21*BY$18*$B$2)-SUM($I53:BX53),IF(BY$18&gt;BX$19,((BY$18-BX$19+1)*$B$2*$AG$21),IF(BY$18&gt;=BX$19,$AG$21*$B$2))),0)</f>
        <v>0</v>
      </c>
      <c r="BZ53" s="300">
        <f>IF('Hoja De Calculo'!CA13&gt;='Hoja De Calculo'!BZ13,IF(BZ$18=100,($AG$21*BZ$18*$B$2)-SUM($I53:BY53),IF(BZ$18&gt;BY$19,((BZ$18-BY$19+1)*$B$2*$AG$21),IF(BZ$18&gt;=BY$19,$AG$21*$B$2))),0)</f>
        <v>0</v>
      </c>
      <c r="CA53" s="300">
        <f>IF('Hoja De Calculo'!CB13&gt;='Hoja De Calculo'!CA13,IF(CA$18=100,($AG$21*CA$18*$B$2)-SUM($I53:BZ53),IF(CA$18&gt;BZ$19,((CA$18-BZ$19+1)*$B$2*$AG$21),IF(CA$18&gt;=BZ$19,$AG$21*$B$2))),0)</f>
        <v>0</v>
      </c>
      <c r="CB53" s="300">
        <f>IF('Hoja De Calculo'!CC13&gt;='Hoja De Calculo'!CB13,IF(CB$18=100,($AG$21*CB$18*$B$2)-SUM($I53:CA53),IF(CB$18&gt;CA$19,((CB$18-CA$19+1)*$B$2*$AG$21),IF(CB$18&gt;=CA$19,$AG$21*$B$2))),0)</f>
        <v>0</v>
      </c>
      <c r="CC53" s="300">
        <f>IF('Hoja De Calculo'!CD13&gt;='Hoja De Calculo'!CC13,IF(CC$18=100,($AG$21*CC$18*$B$2)-SUM($I53:CB53),IF(CC$18&gt;CB$19,((CC$18-CB$19+1)*$B$2*$AG$21),IF(CC$18&gt;=CB$19,$AG$21*$B$2))),0)</f>
        <v>0</v>
      </c>
      <c r="CD53" s="300">
        <f>IF('Hoja De Calculo'!CE13&gt;='Hoja De Calculo'!CD13,IF(CD$18=100,($AG$21*CD$18*$B$2)-SUM($I53:CC53),IF(CD$18&gt;CC$19,((CD$18-CC$19+1)*$B$2*$AG$21),IF(CD$18&gt;=CC$19,$AG$21*$B$2))),0)</f>
        <v>0</v>
      </c>
      <c r="CE53" s="300">
        <f>IF('Hoja De Calculo'!CF13&gt;='Hoja De Calculo'!CE13,IF(CE$18=100,($AG$21*CE$18*$B$2)-SUM($I53:CD53),IF(CE$18&gt;CD$19,((CE$18-CD$19+1)*$B$2*$AG$21),IF(CE$18&gt;=CD$19,$AG$21*$B$2))),0)</f>
        <v>0</v>
      </c>
      <c r="CF53" s="300">
        <f>IF('Hoja De Calculo'!CG13&gt;='Hoja De Calculo'!CF13,IF(CF$18=100,($AG$21*CF$18*$B$2)-SUM($I53:CE53),IF(CF$18&gt;CE$19,((CF$18-CE$19+1)*$B$2*$AG$21),IF(CF$18&gt;=CE$19,$AG$21*$B$2))),0)</f>
        <v>0</v>
      </c>
      <c r="CG53" s="300">
        <f>IF('Hoja De Calculo'!CH13&gt;='Hoja De Calculo'!CG13,IF(CG$18=100,($AG$21*CG$18*$B$2)-SUM($I53:CF53),IF(CG$18&gt;CF$19,((CG$18-CF$19+1)*$B$2*$AG$21),IF(CG$18&gt;=CF$19,$AG$21*$B$2))),0)</f>
        <v>0</v>
      </c>
      <c r="CH53" s="300">
        <f>IF('Hoja De Calculo'!CI13&gt;='Hoja De Calculo'!CH13,IF(CH$18=100,($AG$21*CH$18*$B$2)-SUM($I53:CG53),IF(CH$18&gt;CG$19,((CH$18-CG$19+1)*$B$2*$AG$21),IF(CH$18&gt;=CG$19,$AG$21*$B$2))),0)</f>
        <v>0</v>
      </c>
      <c r="CI53" s="300">
        <f>IF('Hoja De Calculo'!CJ13&gt;='Hoja De Calculo'!CI13,IF(CI$18=100,($AG$21*CI$18*$B$2)-SUM($I53:CH53),IF(CI$18&gt;CH$19,((CI$18-CH$19+1)*$B$2*$AG$21),IF(CI$18&gt;=CH$19,$AG$21*$B$2))),0)</f>
        <v>0</v>
      </c>
      <c r="CJ53" s="300">
        <f>IF('Hoja De Calculo'!CK13&gt;='Hoja De Calculo'!CJ13,IF(CJ$18=100,($AG$21*CJ$18*$B$2)-SUM($I53:CI53),IF(CJ$18&gt;CI$19,((CJ$18-CI$19+1)*$B$2*$AG$21),IF(CJ$18&gt;=CI$19,$AG$21*$B$2))),0)</f>
        <v>0</v>
      </c>
      <c r="CK53" s="300">
        <f>IF('Hoja De Calculo'!CL13&gt;='Hoja De Calculo'!CK13,IF(CK$18=100,($AG$21*CK$18*$B$2)-SUM($I53:CJ53),IF(CK$18&gt;CJ$19,((CK$18-CJ$19+1)*$B$2*$AG$21),IF(CK$18&gt;=CJ$19,$AG$21*$B$2))),0)</f>
        <v>0</v>
      </c>
      <c r="CL53" s="300">
        <f>IF('Hoja De Calculo'!CM13&gt;='Hoja De Calculo'!CL13,IF(CL$18=100,($AG$21*CL$18*$B$2)-SUM($I53:CK53),IF(CL$18&gt;CK$19,((CL$18-CK$19+1)*$B$2*$AG$21),IF(CL$18&gt;=CK$19,$AG$21*$B$2))),0)</f>
        <v>0</v>
      </c>
      <c r="CM53" s="300">
        <f>IF('Hoja De Calculo'!CN13&gt;='Hoja De Calculo'!CM13,IF(CM$18=100,($AG$21*CM$18*$B$2)-SUM($I53:CL53),IF(CM$18&gt;CL$19,((CM$18-CL$19+1)*$B$2*$AG$21),IF(CM$18&gt;=CL$19,$AG$21*$B$2))),0)</f>
        <v>0</v>
      </c>
      <c r="CN53" s="300">
        <f>IF('Hoja De Calculo'!CO13&gt;='Hoja De Calculo'!CN13,IF(CN$18=100,($AG$21*CN$18*$B$2)-SUM($I53:CM53),IF(CN$18&gt;CM$19,((CN$18-CM$19+1)*$B$2*$AG$21),IF(CN$18&gt;=CM$19,$AG$21*$B$2))),0)</f>
        <v>0</v>
      </c>
      <c r="CO53" s="300">
        <f>IF('Hoja De Calculo'!CP13&gt;='Hoja De Calculo'!CO13,IF(CO$18=100,($AG$21*CO$18*$B$2)-SUM($I53:CN53),IF(CO$18&gt;CN$19,((CO$18-CN$19+1)*$B$2*$AG$21),IF(CO$18&gt;=CN$19,$AG$21*$B$2))),0)</f>
        <v>0</v>
      </c>
      <c r="CP53" s="300">
        <f>IF('Hoja De Calculo'!CQ13&gt;='Hoja De Calculo'!CP13,IF(CP$18=100,($AG$21*CP$18*$B$2)-SUM($I53:CO53),IF(CP$18&gt;CO$19,((CP$18-CO$19+1)*$B$2*$AG$21),IF(CP$18&gt;=CO$19,$AG$21*$B$2))),0)</f>
        <v>0</v>
      </c>
      <c r="CQ53" s="300">
        <f>IF('Hoja De Calculo'!CR13&gt;='Hoja De Calculo'!CQ13,IF(CQ$18=100,($AG$21*CQ$18*$B$2)-SUM($I53:CP53),IF(CQ$18&gt;CP$19,((CQ$18-CP$19+1)*$B$2*$AG$21),IF(CQ$18&gt;=CP$19,$AG$21*$B$2))),0)</f>
        <v>0</v>
      </c>
      <c r="CR53" s="300">
        <f>IF('Hoja De Calculo'!CS13&gt;='Hoja De Calculo'!CR13,IF(CR$18=100,($AG$21*CR$18*$B$2)-SUM($I53:CQ53),IF(CR$18&gt;CQ$19,((CR$18-CQ$19+1)*$B$2*$AG$21),IF(CR$18&gt;=CQ$19,$AG$21*$B$2))),0)</f>
        <v>0</v>
      </c>
      <c r="CS53" s="300">
        <f>IF('Hoja De Calculo'!CT13&gt;='Hoja De Calculo'!CS13,IF(CS$18=100,($AG$21*CS$18*$B$2)-SUM($I53:CR53),IF(CS$18&gt;CR$19,((CS$18-CR$19+1)*$B$2*$AG$21),IF(CS$18&gt;=CR$19,$AG$21*$B$2))),0)</f>
        <v>0</v>
      </c>
      <c r="CT53" s="300">
        <f>IF('Hoja De Calculo'!CU13&gt;='Hoja De Calculo'!CT13,IF(CT$18=100,($AG$21*CT$18*$B$2)-SUM($I53:CS53),IF(CT$18&gt;CS$19,((CT$18-CS$19+1)*$B$2*$AG$21),IF(CT$18&gt;=CS$19,$AG$21*$B$2))),0)</f>
        <v>0</v>
      </c>
      <c r="CU53" s="300">
        <f>IF('Hoja De Calculo'!CV13&gt;='Hoja De Calculo'!CU13,IF(CU$18=100,($AG$21*CU$18*$B$2)-SUM($I53:CT53),IF(CU$18&gt;CT$19,((CU$18-CT$19+1)*$B$2*$AG$21),IF(CU$18&gt;=CT$19,$AG$21*$B$2))),0)</f>
        <v>0</v>
      </c>
      <c r="CV53" s="300">
        <f>IF('Hoja De Calculo'!CW13&gt;='Hoja De Calculo'!CV13,IF(CV$18=100,($AG$21*CV$18*$B$2)-SUM($I53:CU53),IF(CV$18&gt;CU$19,((CV$18-CU$19+1)*$B$2*$AG$21),IF(CV$18&gt;=CU$19,$AG$21*$B$2))),0)</f>
        <v>0</v>
      </c>
      <c r="CW53" s="300">
        <f>IF('Hoja De Calculo'!CX13&gt;='Hoja De Calculo'!CW13,IF(CW$18=100,($AG$21*CW$18*$B$2)-SUM($I53:CV53),IF(CW$18&gt;CV$19,((CW$18-CV$19+1)*$B$2*$AG$21),IF(CW$18&gt;=CV$19,$AG$21*$B$2))),0)</f>
        <v>0</v>
      </c>
    </row>
    <row r="54" spans="1:101" x14ac:dyDescent="0.35">
      <c r="A54" t="s">
        <v>187</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87">
        <f>(AH$21*$B$2*(AH$19+(IF(AH$19=100,0,1))))</f>
        <v>0</v>
      </c>
      <c r="AI54" s="300">
        <f>IF('Hoja De Calculo'!AJ13&gt;='Hoja De Calculo'!AI13,IF(AI$18=100,($AH$21*AI$18*$B$2)-SUM($I54:AH54),IF(AI$18&gt;AH$19,((AI$18-AH$19+1)*$B$2*$AH$21),IF(AI$18&gt;=AH$19,$AH$21*$B$2))),0)</f>
        <v>0</v>
      </c>
      <c r="AJ54" s="300">
        <f>IF('Hoja De Calculo'!AK13&gt;='Hoja De Calculo'!AJ13,IF(AJ$18=100,($AH$21*AJ$18*$B$2)-SUM($I54:AI54),IF(AJ$18&gt;AI$19,((AJ$18-AI$19+1)*$B$2*$AH$21),IF(AJ$18&gt;=AI$19,$AH$21*$B$2))),0)</f>
        <v>0</v>
      </c>
      <c r="AK54" s="300">
        <f>IF('Hoja De Calculo'!AL13&gt;='Hoja De Calculo'!AK13,IF(AK$18=100,($AH$21*AK$18*$B$2)-SUM($I54:AJ54),IF(AK$18&gt;AJ$19,((AK$18-AJ$19+1)*$B$2*$AH$21),IF(AK$18&gt;=AJ$19,$AH$21*$B$2))),0)</f>
        <v>0</v>
      </c>
      <c r="AL54" s="300">
        <f>IF('Hoja De Calculo'!AM13&gt;='Hoja De Calculo'!AL13,IF(AL$18=100,($AH$21*AL$18*$B$2)-SUM($I54:AK54),IF(AL$18&gt;AK$19,((AL$18-AK$19+1)*$B$2*$AH$21),IF(AL$18&gt;=AK$19,$AH$21*$B$2))),0)</f>
        <v>0</v>
      </c>
      <c r="AM54" s="300">
        <f>IF('Hoja De Calculo'!AN13&gt;='Hoja De Calculo'!AM13,IF(AM$18=100,($AH$21*AM$18*$B$2)-SUM($I54:AL54),IF(AM$18&gt;AL$19,((AM$18-AL$19+1)*$B$2*$AH$21),IF(AM$18&gt;=AL$19,$AH$21*$B$2))),0)</f>
        <v>0</v>
      </c>
      <c r="AN54" s="300">
        <f>IF('Hoja De Calculo'!AO13&gt;='Hoja De Calculo'!AN13,IF(AN$18=100,($AH$21*AN$18*$B$2)-SUM($I54:AM54),IF(AN$18&gt;AM$19,((AN$18-AM$19+1)*$B$2*$AH$21),IF(AN$18&gt;=AM$19,$AH$21*$B$2))),0)</f>
        <v>0</v>
      </c>
      <c r="AO54" s="300">
        <f>IF('Hoja De Calculo'!AP13&gt;='Hoja De Calculo'!AO13,IF(AO$18=100,($AH$21*AO$18*$B$2)-SUM($I54:AN54),IF(AO$18&gt;AN$19,((AO$18-AN$19+1)*$B$2*$AH$21),IF(AO$18&gt;=AN$19,$AH$21*$B$2))),0)</f>
        <v>0</v>
      </c>
      <c r="AP54" s="300">
        <f>IF('Hoja De Calculo'!AQ13&gt;='Hoja De Calculo'!AP13,IF(AP$18=100,($AH$21*AP$18*$B$2)-SUM($I54:AO54),IF(AP$18&gt;AO$19,((AP$18-AO$19+1)*$B$2*$AH$21),IF(AP$18&gt;=AO$19,$AH$21*$B$2))),0)</f>
        <v>0</v>
      </c>
      <c r="AQ54" s="300">
        <f>IF('Hoja De Calculo'!AR13&gt;='Hoja De Calculo'!AQ13,IF(AQ$18=100,($AH$21*AQ$18*$B$2)-SUM($I54:AP54),IF(AQ$18&gt;AP$19,((AQ$18-AP$19+1)*$B$2*$AH$21),IF(AQ$18&gt;=AP$19,$AH$21*$B$2))),0)</f>
        <v>0</v>
      </c>
      <c r="AR54" s="300">
        <f>IF('Hoja De Calculo'!AS13&gt;='Hoja De Calculo'!AR13,IF(AR$18=100,($AH$21*AR$18*$B$2)-SUM($I54:AQ54),IF(AR$18&gt;AQ$19,((AR$18-AQ$19+1)*$B$2*$AH$21),IF(AR$18&gt;=AQ$19,$AH$21*$B$2))),0)</f>
        <v>0</v>
      </c>
      <c r="AS54" s="300">
        <f>IF('Hoja De Calculo'!AT13&gt;='Hoja De Calculo'!AS13,IF(AS$18=100,($AH$21*AS$18*$B$2)-SUM($I54:AR54),IF(AS$18&gt;AR$19,((AS$18-AR$19+1)*$B$2*$AH$21),IF(AS$18&gt;=AR$19,$AH$21*$B$2))),0)</f>
        <v>0</v>
      </c>
      <c r="AT54" s="300">
        <f>IF('Hoja De Calculo'!AU13&gt;='Hoja De Calculo'!AT13,IF(AT$18=100,($AH$21*AT$18*$B$2)-SUM($I54:AS54),IF(AT$18&gt;AS$19,((AT$18-AS$19+1)*$B$2*$AH$21),IF(AT$18&gt;=AS$19,$AH$21*$B$2))),0)</f>
        <v>0</v>
      </c>
      <c r="AU54" s="300">
        <f>IF('Hoja De Calculo'!AV13&gt;='Hoja De Calculo'!AU13,IF(AU$18=100,($AH$21*AU$18*$B$2)-SUM($I54:AT54),IF(AU$18&gt;AT$19,((AU$18-AT$19+1)*$B$2*$AH$21),IF(AU$18&gt;=AT$19,$AH$21*$B$2))),0)</f>
        <v>0</v>
      </c>
      <c r="AV54" s="300">
        <f>IF('Hoja De Calculo'!AW13&gt;='Hoja De Calculo'!AV13,IF(AV$18=100,($AH$21*AV$18*$B$2)-SUM($I54:AU54),IF(AV$18&gt;AU$19,((AV$18-AU$19+1)*$B$2*$AH$21),IF(AV$18&gt;=AU$19,$AH$21*$B$2))),0)</f>
        <v>0</v>
      </c>
      <c r="AW54" s="300">
        <f>IF('Hoja De Calculo'!AX13&gt;='Hoja De Calculo'!AW13,IF(AW$18=100,($AH$21*AW$18*$B$2)-SUM($I54:AV54),IF(AW$18&gt;AV$19,((AW$18-AV$19+1)*$B$2*$AH$21),IF(AW$18&gt;=AV$19,$AH$21*$B$2))),0)</f>
        <v>0</v>
      </c>
      <c r="AX54" s="300">
        <f>IF('Hoja De Calculo'!AY13&gt;='Hoja De Calculo'!AX13,IF(AX$18=100,($AH$21*AX$18*$B$2)-SUM($I54:AW54),IF(AX$18&gt;AW$19,((AX$18-AW$19+1)*$B$2*$AH$21),IF(AX$18&gt;=AW$19,$AH$21*$B$2))),0)</f>
        <v>0</v>
      </c>
      <c r="AY54" s="300">
        <f>IF('Hoja De Calculo'!AZ13&gt;='Hoja De Calculo'!AY13,IF(AY$18=100,($AH$21*AY$18*$B$2)-SUM($I54:AX54),IF(AY$18&gt;AX$19,((AY$18-AX$19+1)*$B$2*$AH$21),IF(AY$18&gt;=AX$19,$AH$21*$B$2))),0)</f>
        <v>0</v>
      </c>
      <c r="AZ54" s="300">
        <f>IF('Hoja De Calculo'!BA13&gt;='Hoja De Calculo'!AZ13,IF(AZ$18=100,($AH$21*AZ$18*$B$2)-SUM($I54:AY54),IF(AZ$18&gt;AY$19,((AZ$18-AY$19+1)*$B$2*$AH$21),IF(AZ$18&gt;=AY$19,$AH$21*$B$2))),0)</f>
        <v>0</v>
      </c>
      <c r="BA54" s="300">
        <f>IF('Hoja De Calculo'!BB13&gt;='Hoja De Calculo'!BA13,IF(BA$18=100,($AH$21*BA$18*$B$2)-SUM($I54:AZ54),IF(BA$18&gt;AZ$19,((BA$18-AZ$19+1)*$B$2*$AH$21),IF(BA$18&gt;=AZ$19,$AH$21*$B$2))),0)</f>
        <v>0</v>
      </c>
      <c r="BB54" s="300">
        <f>IF('Hoja De Calculo'!BC13&gt;='Hoja De Calculo'!BB13,IF(BB$18=100,($AH$21*BB$18*$B$2)-SUM($I54:BA54),IF(BB$18&gt;BA$19,((BB$18-BA$19+1)*$B$2*$AH$21),IF(BB$18&gt;=BA$19,$AH$21*$B$2))),0)</f>
        <v>0</v>
      </c>
      <c r="BC54" s="300">
        <f>IF('Hoja De Calculo'!BD13&gt;='Hoja De Calculo'!BC13,IF(BC$18=100,($AH$21*BC$18*$B$2)-SUM($I54:BB54),IF(BC$18&gt;BB$19,((BC$18-BB$19+1)*$B$2*$AH$21),IF(BC$18&gt;=BB$19,$AH$21*$B$2))),0)</f>
        <v>0</v>
      </c>
      <c r="BD54" s="300">
        <f>IF('Hoja De Calculo'!BE13&gt;='Hoja De Calculo'!BD13,IF(BD$18=100,($AH$21*BD$18*$B$2)-SUM($I54:BC54),IF(BD$18&gt;BC$19,((BD$18-BC$19+1)*$B$2*$AH$21),IF(BD$18&gt;=BC$19,$AH$21*$B$2))),0)</f>
        <v>0</v>
      </c>
      <c r="BE54" s="300">
        <f>IF('Hoja De Calculo'!BF13&gt;='Hoja De Calculo'!BE13,IF(BE$18=100,($AH$21*BE$18*$B$2)-SUM($I54:BD54),IF(BE$18&gt;BD$19,((BE$18-BD$19+1)*$B$2*$AH$21),IF(BE$18&gt;=BD$19,$AH$21*$B$2))),0)</f>
        <v>0</v>
      </c>
      <c r="BF54" s="300">
        <f>IF('Hoja De Calculo'!BG13&gt;='Hoja De Calculo'!BF13,IF(BF$18=100,($AH$21*BF$18*$B$2)-SUM($I54:BE54),IF(BF$18&gt;BE$19,((BF$18-BE$19+1)*$B$2*$AH$21),IF(BF$18&gt;=BE$19,$AH$21*$B$2))),0)</f>
        <v>0</v>
      </c>
      <c r="BG54" s="300">
        <f>IF('Hoja De Calculo'!BH13&gt;='Hoja De Calculo'!BG13,IF(BG$18=100,($AH$21*BG$18*$B$2)-SUM($I54:BF54),IF(BG$18&gt;BF$19,((BG$18-BF$19+1)*$B$2*$AH$21),IF(BG$18&gt;=BF$19,$AH$21*$B$2))),0)</f>
        <v>0</v>
      </c>
      <c r="BH54" s="300">
        <f>IF('Hoja De Calculo'!BI13&gt;='Hoja De Calculo'!BH13,IF(BH$18=100,($AH$21*BH$18*$B$2)-SUM($I54:BG54),IF(BH$18&gt;BG$19,((BH$18-BG$19+1)*$B$2*$AH$21),IF(BH$18&gt;=BG$19,$AH$21*$B$2))),0)</f>
        <v>0</v>
      </c>
      <c r="BI54" s="300">
        <f>IF('Hoja De Calculo'!BJ13&gt;='Hoja De Calculo'!BI13,IF(BI$18=100,($AH$21*BI$18*$B$2)-SUM($I54:BH54),IF(BI$18&gt;BH$19,((BI$18-BH$19+1)*$B$2*$AH$21),IF(BI$18&gt;=BH$19,$AH$21*$B$2))),0)</f>
        <v>0</v>
      </c>
      <c r="BJ54" s="300">
        <f>IF('Hoja De Calculo'!BK13&gt;='Hoja De Calculo'!BJ13,IF(BJ$18=100,($AH$21*BJ$18*$B$2)-SUM($I54:BI54),IF(BJ$18&gt;BI$19,((BJ$18-BI$19+1)*$B$2*$AH$21),IF(BJ$18&gt;=BI$19,$AH$21*$B$2))),0)</f>
        <v>0</v>
      </c>
      <c r="BK54" s="300">
        <f>IF('Hoja De Calculo'!BL13&gt;='Hoja De Calculo'!BK13,IF(BK$18=100,($AH$21*BK$18*$B$2)-SUM($I54:BJ54),IF(BK$18&gt;BJ$19,((BK$18-BJ$19+1)*$B$2*$AH$21),IF(BK$18&gt;=BJ$19,$AH$21*$B$2))),0)</f>
        <v>0</v>
      </c>
      <c r="BL54" s="300">
        <f>IF('Hoja De Calculo'!BM13&gt;='Hoja De Calculo'!BL13,IF(BL$18=100,($AH$21*BL$18*$B$2)-SUM($I54:BK54),IF(BL$18&gt;BK$19,((BL$18-BK$19+1)*$B$2*$AH$21),IF(BL$18&gt;=BK$19,$AH$21*$B$2))),0)</f>
        <v>0</v>
      </c>
      <c r="BM54" s="300">
        <f>IF('Hoja De Calculo'!BN13&gt;='Hoja De Calculo'!BM13,IF(BM$18=100,($AH$21*BM$18*$B$2)-SUM($I54:BL54),IF(BM$18&gt;BL$19,((BM$18-BL$19+1)*$B$2*$AH$21),IF(BM$18&gt;=BL$19,$AH$21*$B$2))),0)</f>
        <v>0</v>
      </c>
      <c r="BN54" s="300">
        <f>IF('Hoja De Calculo'!BO13&gt;='Hoja De Calculo'!BN13,IF(BN$18=100,($AH$21*BN$18*$B$2)-SUM($I54:BM54),IF(BN$18&gt;BM$19,((BN$18-BM$19+1)*$B$2*$AH$21),IF(BN$18&gt;=BM$19,$AH$21*$B$2))),0)</f>
        <v>0</v>
      </c>
      <c r="BO54" s="300">
        <f>IF('Hoja De Calculo'!BP13&gt;='Hoja De Calculo'!BO13,IF(BO$18=100,($AH$21*BO$18*$B$2)-SUM($I54:BN54),IF(BO$18&gt;BN$19,((BO$18-BN$19+1)*$B$2*$AH$21),IF(BO$18&gt;=BN$19,$AH$21*$B$2))),0)</f>
        <v>0</v>
      </c>
      <c r="BP54" s="300">
        <f>IF('Hoja De Calculo'!BQ13&gt;='Hoja De Calculo'!BP13,IF(BP$18=100,($AH$21*BP$18*$B$2)-SUM($I54:BO54),IF(BP$18&gt;BO$19,((BP$18-BO$19+1)*$B$2*$AH$21),IF(BP$18&gt;=BO$19,$AH$21*$B$2))),0)</f>
        <v>0</v>
      </c>
      <c r="BQ54" s="300">
        <f>IF('Hoja De Calculo'!BR13&gt;='Hoja De Calculo'!BQ13,IF(BQ$18=100,($AH$21*BQ$18*$B$2)-SUM($I54:BP54),IF(BQ$18&gt;BP$19,((BQ$18-BP$19+1)*$B$2*$AH$21),IF(BQ$18&gt;=BP$19,$AH$21*$B$2))),0)</f>
        <v>0</v>
      </c>
      <c r="BR54" s="300">
        <f>IF('Hoja De Calculo'!BS13&gt;='Hoja De Calculo'!BR13,IF(BR$18=100,($AH$21*BR$18*$B$2)-SUM($I54:BQ54),IF(BR$18&gt;BQ$19,((BR$18-BQ$19+1)*$B$2*$AH$21),IF(BR$18&gt;=BQ$19,$AH$21*$B$2))),0)</f>
        <v>0</v>
      </c>
      <c r="BS54" s="300">
        <f>IF('Hoja De Calculo'!BT13&gt;='Hoja De Calculo'!BS13,IF(BS$18=100,($AH$21*BS$18*$B$2)-SUM($I54:BR54),IF(BS$18&gt;BR$19,((BS$18-BR$19+1)*$B$2*$AH$21),IF(BS$18&gt;=BR$19,$AH$21*$B$2))),0)</f>
        <v>0</v>
      </c>
      <c r="BT54" s="300">
        <f>IF('Hoja De Calculo'!BU13&gt;='Hoja De Calculo'!BT13,IF(BT$18=100,($AH$21*BT$18*$B$2)-SUM($I54:BS54),IF(BT$18&gt;BS$19,((BT$18-BS$19+1)*$B$2*$AH$21),IF(BT$18&gt;=BS$19,$AH$21*$B$2))),0)</f>
        <v>0</v>
      </c>
      <c r="BU54" s="300">
        <f>IF('Hoja De Calculo'!BV13&gt;='Hoja De Calculo'!BU13,IF(BU$18=100,($AH$21*BU$18*$B$2)-SUM($I54:BT54),IF(BU$18&gt;BT$19,((BU$18-BT$19+1)*$B$2*$AH$21),IF(BU$18&gt;=BT$19,$AH$21*$B$2))),0)</f>
        <v>0</v>
      </c>
      <c r="BV54" s="300">
        <f>IF('Hoja De Calculo'!BW13&gt;='Hoja De Calculo'!BV13,IF(BV$18=100,($AH$21*BV$18*$B$2)-SUM($I54:BU54),IF(BV$18&gt;BU$19,((BV$18-BU$19+1)*$B$2*$AH$21),IF(BV$18&gt;=BU$19,$AH$21*$B$2))),0)</f>
        <v>0</v>
      </c>
      <c r="BW54" s="300">
        <f>IF('Hoja De Calculo'!BX13&gt;='Hoja De Calculo'!BW13,IF(BW$18=100,($AH$21*BW$18*$B$2)-SUM($I54:BV54),IF(BW$18&gt;BV$19,((BW$18-BV$19+1)*$B$2*$AH$21),IF(BW$18&gt;=BV$19,$AH$21*$B$2))),0)</f>
        <v>0</v>
      </c>
      <c r="BX54" s="300">
        <f>IF('Hoja De Calculo'!BY13&gt;='Hoja De Calculo'!BX13,IF(BX$18=100,($AH$21*BX$18*$B$2)-SUM($I54:BW54),IF(BX$18&gt;BW$19,((BX$18-BW$19+1)*$B$2*$AH$21),IF(BX$18&gt;=BW$19,$AH$21*$B$2))),0)</f>
        <v>0</v>
      </c>
      <c r="BY54" s="300">
        <f>IF('Hoja De Calculo'!BZ13&gt;='Hoja De Calculo'!BY13,IF(BY$18=100,($AH$21*BY$18*$B$2)-SUM($I54:BX54),IF(BY$18&gt;BX$19,((BY$18-BX$19+1)*$B$2*$AH$21),IF(BY$18&gt;=BX$19,$AH$21*$B$2))),0)</f>
        <v>0</v>
      </c>
      <c r="BZ54" s="300">
        <f>IF('Hoja De Calculo'!CA13&gt;='Hoja De Calculo'!BZ13,IF(BZ$18=100,($AH$21*BZ$18*$B$2)-SUM($I54:BY54),IF(BZ$18&gt;BY$19,((BZ$18-BY$19+1)*$B$2*$AH$21),IF(BZ$18&gt;=BY$19,$AH$21*$B$2))),0)</f>
        <v>0</v>
      </c>
      <c r="CA54" s="300">
        <f>IF('Hoja De Calculo'!CB13&gt;='Hoja De Calculo'!CA13,IF(CA$18=100,($AH$21*CA$18*$B$2)-SUM($I54:BZ54),IF(CA$18&gt;BZ$19,((CA$18-BZ$19+1)*$B$2*$AH$21),IF(CA$18&gt;=BZ$19,$AH$21*$B$2))),0)</f>
        <v>0</v>
      </c>
      <c r="CB54" s="300">
        <f>IF('Hoja De Calculo'!CC13&gt;='Hoja De Calculo'!CB13,IF(CB$18=100,($AH$21*CB$18*$B$2)-SUM($I54:CA54),IF(CB$18&gt;CA$19,((CB$18-CA$19+1)*$B$2*$AH$21),IF(CB$18&gt;=CA$19,$AH$21*$B$2))),0)</f>
        <v>0</v>
      </c>
      <c r="CC54" s="300">
        <f>IF('Hoja De Calculo'!CD13&gt;='Hoja De Calculo'!CC13,IF(CC$18=100,($AH$21*CC$18*$B$2)-SUM($I54:CB54),IF(CC$18&gt;CB$19,((CC$18-CB$19+1)*$B$2*$AH$21),IF(CC$18&gt;=CB$19,$AH$21*$B$2))),0)</f>
        <v>0</v>
      </c>
      <c r="CD54" s="300">
        <f>IF('Hoja De Calculo'!CE13&gt;='Hoja De Calculo'!CD13,IF(CD$18=100,($AH$21*CD$18*$B$2)-SUM($I54:CC54),IF(CD$18&gt;CC$19,((CD$18-CC$19+1)*$B$2*$AH$21),IF(CD$18&gt;=CC$19,$AH$21*$B$2))),0)</f>
        <v>0</v>
      </c>
      <c r="CE54" s="300">
        <f>IF('Hoja De Calculo'!CF13&gt;='Hoja De Calculo'!CE13,IF(CE$18=100,($AH$21*CE$18*$B$2)-SUM($I54:CD54),IF(CE$18&gt;CD$19,((CE$18-CD$19+1)*$B$2*$AH$21),IF(CE$18&gt;=CD$19,$AH$21*$B$2))),0)</f>
        <v>0</v>
      </c>
      <c r="CF54" s="300">
        <f>IF('Hoja De Calculo'!CG13&gt;='Hoja De Calculo'!CF13,IF(CF$18=100,($AH$21*CF$18*$B$2)-SUM($I54:CE54),IF(CF$18&gt;CE$19,((CF$18-CE$19+1)*$B$2*$AH$21),IF(CF$18&gt;=CE$19,$AH$21*$B$2))),0)</f>
        <v>0</v>
      </c>
      <c r="CG54" s="300">
        <f>IF('Hoja De Calculo'!CH13&gt;='Hoja De Calculo'!CG13,IF(CG$18=100,($AH$21*CG$18*$B$2)-SUM($I54:CF54),IF(CG$18&gt;CF$19,((CG$18-CF$19+1)*$B$2*$AH$21),IF(CG$18&gt;=CF$19,$AH$21*$B$2))),0)</f>
        <v>0</v>
      </c>
      <c r="CH54" s="300">
        <f>IF('Hoja De Calculo'!CI13&gt;='Hoja De Calculo'!CH13,IF(CH$18=100,($AH$21*CH$18*$B$2)-SUM($I54:CG54),IF(CH$18&gt;CG$19,((CH$18-CG$19+1)*$B$2*$AH$21),IF(CH$18&gt;=CG$19,$AH$21*$B$2))),0)</f>
        <v>0</v>
      </c>
      <c r="CI54" s="300">
        <f>IF('Hoja De Calculo'!CJ13&gt;='Hoja De Calculo'!CI13,IF(CI$18=100,($AH$21*CI$18*$B$2)-SUM($I54:CH54),IF(CI$18&gt;CH$19,((CI$18-CH$19+1)*$B$2*$AH$21),IF(CI$18&gt;=CH$19,$AH$21*$B$2))),0)</f>
        <v>0</v>
      </c>
      <c r="CJ54" s="300">
        <f>IF('Hoja De Calculo'!CK13&gt;='Hoja De Calculo'!CJ13,IF(CJ$18=100,($AH$21*CJ$18*$B$2)-SUM($I54:CI54),IF(CJ$18&gt;CI$19,((CJ$18-CI$19+1)*$B$2*$AH$21),IF(CJ$18&gt;=CI$19,$AH$21*$B$2))),0)</f>
        <v>0</v>
      </c>
      <c r="CK54" s="300">
        <f>IF('Hoja De Calculo'!CL13&gt;='Hoja De Calculo'!CK13,IF(CK$18=100,($AH$21*CK$18*$B$2)-SUM($I54:CJ54),IF(CK$18&gt;CJ$19,((CK$18-CJ$19+1)*$B$2*$AH$21),IF(CK$18&gt;=CJ$19,$AH$21*$B$2))),0)</f>
        <v>0</v>
      </c>
      <c r="CL54" s="300">
        <f>IF('Hoja De Calculo'!CM13&gt;='Hoja De Calculo'!CL13,IF(CL$18=100,($AH$21*CL$18*$B$2)-SUM($I54:CK54),IF(CL$18&gt;CK$19,((CL$18-CK$19+1)*$B$2*$AH$21),IF(CL$18&gt;=CK$19,$AH$21*$B$2))),0)</f>
        <v>0</v>
      </c>
      <c r="CM54" s="300">
        <f>IF('Hoja De Calculo'!CN13&gt;='Hoja De Calculo'!CM13,IF(CM$18=100,($AH$21*CM$18*$B$2)-SUM($I54:CL54),IF(CM$18&gt;CL$19,((CM$18-CL$19+1)*$B$2*$AH$21),IF(CM$18&gt;=CL$19,$AH$21*$B$2))),0)</f>
        <v>0</v>
      </c>
      <c r="CN54" s="300">
        <f>IF('Hoja De Calculo'!CO13&gt;='Hoja De Calculo'!CN13,IF(CN$18=100,($AH$21*CN$18*$B$2)-SUM($I54:CM54),IF(CN$18&gt;CM$19,((CN$18-CM$19+1)*$B$2*$AH$21),IF(CN$18&gt;=CM$19,$AH$21*$B$2))),0)</f>
        <v>0</v>
      </c>
      <c r="CO54" s="300">
        <f>IF('Hoja De Calculo'!CP13&gt;='Hoja De Calculo'!CO13,IF(CO$18=100,($AH$21*CO$18*$B$2)-SUM($I54:CN54),IF(CO$18&gt;CN$19,((CO$18-CN$19+1)*$B$2*$AH$21),IF(CO$18&gt;=CN$19,$AH$21*$B$2))),0)</f>
        <v>0</v>
      </c>
      <c r="CP54" s="300">
        <f>IF('Hoja De Calculo'!CQ13&gt;='Hoja De Calculo'!CP13,IF(CP$18=100,($AH$21*CP$18*$B$2)-SUM($I54:CO54),IF(CP$18&gt;CO$19,((CP$18-CO$19+1)*$B$2*$AH$21),IF(CP$18&gt;=CO$19,$AH$21*$B$2))),0)</f>
        <v>0</v>
      </c>
      <c r="CQ54" s="300">
        <f>IF('Hoja De Calculo'!CR13&gt;='Hoja De Calculo'!CQ13,IF(CQ$18=100,($AH$21*CQ$18*$B$2)-SUM($I54:CP54),IF(CQ$18&gt;CP$19,((CQ$18-CP$19+1)*$B$2*$AH$21),IF(CQ$18&gt;=CP$19,$AH$21*$B$2))),0)</f>
        <v>0</v>
      </c>
      <c r="CR54" s="300">
        <f>IF('Hoja De Calculo'!CS13&gt;='Hoja De Calculo'!CR13,IF(CR$18=100,($AH$21*CR$18*$B$2)-SUM($I54:CQ54),IF(CR$18&gt;CQ$19,((CR$18-CQ$19+1)*$B$2*$AH$21),IF(CR$18&gt;=CQ$19,$AH$21*$B$2))),0)</f>
        <v>0</v>
      </c>
      <c r="CS54" s="300">
        <f>IF('Hoja De Calculo'!CT13&gt;='Hoja De Calculo'!CS13,IF(CS$18=100,($AH$21*CS$18*$B$2)-SUM($I54:CR54),IF(CS$18&gt;CR$19,((CS$18-CR$19+1)*$B$2*$AH$21),IF(CS$18&gt;=CR$19,$AH$21*$B$2))),0)</f>
        <v>0</v>
      </c>
      <c r="CT54" s="300">
        <f>IF('Hoja De Calculo'!CU13&gt;='Hoja De Calculo'!CT13,IF(CT$18=100,($AH$21*CT$18*$B$2)-SUM($I54:CS54),IF(CT$18&gt;CS$19,((CT$18-CS$19+1)*$B$2*$AH$21),IF(CT$18&gt;=CS$19,$AH$21*$B$2))),0)</f>
        <v>0</v>
      </c>
      <c r="CU54" s="300">
        <f>IF('Hoja De Calculo'!CV13&gt;='Hoja De Calculo'!CU13,IF(CU$18=100,($AH$21*CU$18*$B$2)-SUM($I54:CT54),IF(CU$18&gt;CT$19,((CU$18-CT$19+1)*$B$2*$AH$21),IF(CU$18&gt;=CT$19,$AH$21*$B$2))),0)</f>
        <v>0</v>
      </c>
      <c r="CV54" s="300">
        <f>IF('Hoja De Calculo'!CW13&gt;='Hoja De Calculo'!CV13,IF(CV$18=100,($AH$21*CV$18*$B$2)-SUM($I54:CU54),IF(CV$18&gt;CU$19,((CV$18-CU$19+1)*$B$2*$AH$21),IF(CV$18&gt;=CU$19,$AH$21*$B$2))),0)</f>
        <v>0</v>
      </c>
      <c r="CW54" s="300">
        <f>IF('Hoja De Calculo'!CX13&gt;='Hoja De Calculo'!CW13,IF(CW$18=100,($AH$21*CW$18*$B$2)-SUM($I54:CV54),IF(CW$18&gt;CV$19,((CW$18-CV$19+1)*$B$2*$AH$21),IF(CW$18&gt;=CV$19,$AH$21*$B$2))),0)</f>
        <v>0</v>
      </c>
    </row>
    <row r="55" spans="1:101" x14ac:dyDescent="0.35">
      <c r="A55" t="s">
        <v>188</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87">
        <f>(AI$21*$B$2*(AI$19+(IF(AI$19=100,0,1))))</f>
        <v>0</v>
      </c>
      <c r="AJ55" s="300">
        <f>IF('Hoja De Calculo'!AK13&gt;='Hoja De Calculo'!AJ13,IF(AJ$18=100,($AI$21*AJ$18*$B$2)-SUM($I55:AI55),IF(AJ$18&gt;AI$19,((AJ$18-AI$19+1)*$B$2*$AI$21),IF(AJ$18&gt;=AI$19,$AI$21*$B$2))),0)</f>
        <v>0</v>
      </c>
      <c r="AK55" s="300">
        <f>IF('Hoja De Calculo'!AL13&gt;='Hoja De Calculo'!AK13,IF(AK$18=100,($AI$21*AK$18*$B$2)-SUM($I55:AJ55),IF(AK$18&gt;AJ$19,((AK$18-AJ$19+1)*$B$2*$AI$21),IF(AK$18&gt;=AJ$19,$AI$21*$B$2))),0)</f>
        <v>0</v>
      </c>
      <c r="AL55" s="300">
        <f>IF('Hoja De Calculo'!AM13&gt;='Hoja De Calculo'!AL13,IF(AL$18=100,($AI$21*AL$18*$B$2)-SUM($I55:AK55),IF(AL$18&gt;AK$19,((AL$18-AK$19+1)*$B$2*$AI$21),IF(AL$18&gt;=AK$19,$AI$21*$B$2))),0)</f>
        <v>0</v>
      </c>
      <c r="AM55" s="300">
        <f>IF('Hoja De Calculo'!AN13&gt;='Hoja De Calculo'!AM13,IF(AM$18=100,($AI$21*AM$18*$B$2)-SUM($I55:AL55),IF(AM$18&gt;AL$19,((AM$18-AL$19+1)*$B$2*$AI$21),IF(AM$18&gt;=AL$19,$AI$21*$B$2))),0)</f>
        <v>0</v>
      </c>
      <c r="AN55" s="300">
        <f>IF('Hoja De Calculo'!AO13&gt;='Hoja De Calculo'!AN13,IF(AN$18=100,($AI$21*AN$18*$B$2)-SUM($I55:AM55),IF(AN$18&gt;AM$19,((AN$18-AM$19+1)*$B$2*$AI$21),IF(AN$18&gt;=AM$19,$AI$21*$B$2))),0)</f>
        <v>0</v>
      </c>
      <c r="AO55" s="300">
        <f>IF('Hoja De Calculo'!AP13&gt;='Hoja De Calculo'!AO13,IF(AO$18=100,($AI$21*AO$18*$B$2)-SUM($I55:AN55),IF(AO$18&gt;AN$19,((AO$18-AN$19+1)*$B$2*$AI$21),IF(AO$18&gt;=AN$19,$AI$21*$B$2))),0)</f>
        <v>0</v>
      </c>
      <c r="AP55" s="300">
        <f>IF('Hoja De Calculo'!AQ13&gt;='Hoja De Calculo'!AP13,IF(AP$18=100,($AI$21*AP$18*$B$2)-SUM($I55:AO55),IF(AP$18&gt;AO$19,((AP$18-AO$19+1)*$B$2*$AI$21),IF(AP$18&gt;=AO$19,$AI$21*$B$2))),0)</f>
        <v>0</v>
      </c>
      <c r="AQ55" s="300">
        <f>IF('Hoja De Calculo'!AR13&gt;='Hoja De Calculo'!AQ13,IF(AQ$18=100,($AI$21*AQ$18*$B$2)-SUM($I55:AP55),IF(AQ$18&gt;AP$19,((AQ$18-AP$19+1)*$B$2*$AI$21),IF(AQ$18&gt;=AP$19,$AI$21*$B$2))),0)</f>
        <v>0</v>
      </c>
      <c r="AR55" s="300">
        <f>IF('Hoja De Calculo'!AS13&gt;='Hoja De Calculo'!AR13,IF(AR$18=100,($AI$21*AR$18*$B$2)-SUM($I55:AQ55),IF(AR$18&gt;AQ$19,((AR$18-AQ$19+1)*$B$2*$AI$21),IF(AR$18&gt;=AQ$19,$AI$21*$B$2))),0)</f>
        <v>0</v>
      </c>
      <c r="AS55" s="300">
        <f>IF('Hoja De Calculo'!AT13&gt;='Hoja De Calculo'!AS13,IF(AS$18=100,($AI$21*AS$18*$B$2)-SUM($I55:AR55),IF(AS$18&gt;AR$19,((AS$18-AR$19+1)*$B$2*$AI$21),IF(AS$18&gt;=AR$19,$AI$21*$B$2))),0)</f>
        <v>0</v>
      </c>
      <c r="AT55" s="300">
        <f>IF('Hoja De Calculo'!AU13&gt;='Hoja De Calculo'!AT13,IF(AT$18=100,($AI$21*AT$18*$B$2)-SUM($I55:AS55),IF(AT$18&gt;AS$19,((AT$18-AS$19+1)*$B$2*$AI$21),IF(AT$18&gt;=AS$19,$AI$21*$B$2))),0)</f>
        <v>0</v>
      </c>
      <c r="AU55" s="300">
        <f>IF('Hoja De Calculo'!AV13&gt;='Hoja De Calculo'!AU13,IF(AU$18=100,($AI$21*AU$18*$B$2)-SUM($I55:AT55),IF(AU$18&gt;AT$19,((AU$18-AT$19+1)*$B$2*$AI$21),IF(AU$18&gt;=AT$19,$AI$21*$B$2))),0)</f>
        <v>0</v>
      </c>
      <c r="AV55" s="300">
        <f>IF('Hoja De Calculo'!AW13&gt;='Hoja De Calculo'!AV13,IF(AV$18=100,($AI$21*AV$18*$B$2)-SUM($I55:AU55),IF(AV$18&gt;AU$19,((AV$18-AU$19+1)*$B$2*$AI$21),IF(AV$18&gt;=AU$19,$AI$21*$B$2))),0)</f>
        <v>0</v>
      </c>
      <c r="AW55" s="300">
        <f>IF('Hoja De Calculo'!AX13&gt;='Hoja De Calculo'!AW13,IF(AW$18=100,($AI$21*AW$18*$B$2)-SUM($I55:AV55),IF(AW$18&gt;AV$19,((AW$18-AV$19+1)*$B$2*$AI$21),IF(AW$18&gt;=AV$19,$AI$21*$B$2))),0)</f>
        <v>0</v>
      </c>
      <c r="AX55" s="300">
        <f>IF('Hoja De Calculo'!AY13&gt;='Hoja De Calculo'!AX13,IF(AX$18=100,($AI$21*AX$18*$B$2)-SUM($I55:AW55),IF(AX$18&gt;AW$19,((AX$18-AW$19+1)*$B$2*$AI$21),IF(AX$18&gt;=AW$19,$AI$21*$B$2))),0)</f>
        <v>0</v>
      </c>
      <c r="AY55" s="300">
        <f>IF('Hoja De Calculo'!AZ13&gt;='Hoja De Calculo'!AY13,IF(AY$18=100,($AI$21*AY$18*$B$2)-SUM($I55:AX55),IF(AY$18&gt;AX$19,((AY$18-AX$19+1)*$B$2*$AI$21),IF(AY$18&gt;=AX$19,$AI$21*$B$2))),0)</f>
        <v>0</v>
      </c>
      <c r="AZ55" s="300">
        <f>IF('Hoja De Calculo'!BA13&gt;='Hoja De Calculo'!AZ13,IF(AZ$18=100,($AI$21*AZ$18*$B$2)-SUM($I55:AY55),IF(AZ$18&gt;AY$19,((AZ$18-AY$19+1)*$B$2*$AI$21),IF(AZ$18&gt;=AY$19,$AI$21*$B$2))),0)</f>
        <v>0</v>
      </c>
      <c r="BA55" s="300">
        <f>IF('Hoja De Calculo'!BB13&gt;='Hoja De Calculo'!BA13,IF(BA$18=100,($AI$21*BA$18*$B$2)-SUM($I55:AZ55),IF(BA$18&gt;AZ$19,((BA$18-AZ$19+1)*$B$2*$AI$21),IF(BA$18&gt;=AZ$19,$AI$21*$B$2))),0)</f>
        <v>0</v>
      </c>
      <c r="BB55" s="300">
        <f>IF('Hoja De Calculo'!BC13&gt;='Hoja De Calculo'!BB13,IF(BB$18=100,($AI$21*BB$18*$B$2)-SUM($I55:BA55),IF(BB$18&gt;BA$19,((BB$18-BA$19+1)*$B$2*$AI$21),IF(BB$18&gt;=BA$19,$AI$21*$B$2))),0)</f>
        <v>0</v>
      </c>
      <c r="BC55" s="300">
        <f>IF('Hoja De Calculo'!BD13&gt;='Hoja De Calculo'!BC13,IF(BC$18=100,($AI$21*BC$18*$B$2)-SUM($I55:BB55),IF(BC$18&gt;BB$19,((BC$18-BB$19+1)*$B$2*$AI$21),IF(BC$18&gt;=BB$19,$AI$21*$B$2))),0)</f>
        <v>0</v>
      </c>
      <c r="BD55" s="300">
        <f>IF('Hoja De Calculo'!BE13&gt;='Hoja De Calculo'!BD13,IF(BD$18=100,($AI$21*BD$18*$B$2)-SUM($I55:BC55),IF(BD$18&gt;BC$19,((BD$18-BC$19+1)*$B$2*$AI$21),IF(BD$18&gt;=BC$19,$AI$21*$B$2))),0)</f>
        <v>0</v>
      </c>
      <c r="BE55" s="300">
        <f>IF('Hoja De Calculo'!BF13&gt;='Hoja De Calculo'!BE13,IF(BE$18=100,($AI$21*BE$18*$B$2)-SUM($I55:BD55),IF(BE$18&gt;BD$19,((BE$18-BD$19+1)*$B$2*$AI$21),IF(BE$18&gt;=BD$19,$AI$21*$B$2))),0)</f>
        <v>0</v>
      </c>
      <c r="BF55" s="300">
        <f>IF('Hoja De Calculo'!BG13&gt;='Hoja De Calculo'!BF13,IF(BF$18=100,($AI$21*BF$18*$B$2)-SUM($I55:BE55),IF(BF$18&gt;BE$19,((BF$18-BE$19+1)*$B$2*$AI$21),IF(BF$18&gt;=BE$19,$AI$21*$B$2))),0)</f>
        <v>0</v>
      </c>
      <c r="BG55" s="300">
        <f>IF('Hoja De Calculo'!BH13&gt;='Hoja De Calculo'!BG13,IF(BG$18=100,($AI$21*BG$18*$B$2)-SUM($I55:BF55),IF(BG$18&gt;BF$19,((BG$18-BF$19+1)*$B$2*$AI$21),IF(BG$18&gt;=BF$19,$AI$21*$B$2))),0)</f>
        <v>0</v>
      </c>
      <c r="BH55" s="300">
        <f>IF('Hoja De Calculo'!BI13&gt;='Hoja De Calculo'!BH13,IF(BH$18=100,($AI$21*BH$18*$B$2)-SUM($I55:BG55),IF(BH$18&gt;BG$19,((BH$18-BG$19+1)*$B$2*$AI$21),IF(BH$18&gt;=BG$19,$AI$21*$B$2))),0)</f>
        <v>0</v>
      </c>
      <c r="BI55" s="300">
        <f>IF('Hoja De Calculo'!BJ13&gt;='Hoja De Calculo'!BI13,IF(BI$18=100,($AI$21*BI$18*$B$2)-SUM($I55:BH55),IF(BI$18&gt;BH$19,((BI$18-BH$19+1)*$B$2*$AI$21),IF(BI$18&gt;=BH$19,$AI$21*$B$2))),0)</f>
        <v>0</v>
      </c>
      <c r="BJ55" s="300">
        <f>IF('Hoja De Calculo'!BK13&gt;='Hoja De Calculo'!BJ13,IF(BJ$18=100,($AI$21*BJ$18*$B$2)-SUM($I55:BI55),IF(BJ$18&gt;BI$19,((BJ$18-BI$19+1)*$B$2*$AI$21),IF(BJ$18&gt;=BI$19,$AI$21*$B$2))),0)</f>
        <v>0</v>
      </c>
      <c r="BK55" s="300">
        <f>IF('Hoja De Calculo'!BL13&gt;='Hoja De Calculo'!BK13,IF(BK$18=100,($AI$21*BK$18*$B$2)-SUM($I55:BJ55),IF(BK$18&gt;BJ$19,((BK$18-BJ$19+1)*$B$2*$AI$21),IF(BK$18&gt;=BJ$19,$AI$21*$B$2))),0)</f>
        <v>0</v>
      </c>
      <c r="BL55" s="300">
        <f>IF('Hoja De Calculo'!BM13&gt;='Hoja De Calculo'!BL13,IF(BL$18=100,($AI$21*BL$18*$B$2)-SUM($I55:BK55),IF(BL$18&gt;BK$19,((BL$18-BK$19+1)*$B$2*$AI$21),IF(BL$18&gt;=BK$19,$AI$21*$B$2))),0)</f>
        <v>0</v>
      </c>
      <c r="BM55" s="300">
        <f>IF('Hoja De Calculo'!BN13&gt;='Hoja De Calculo'!BM13,IF(BM$18=100,($AI$21*BM$18*$B$2)-SUM($I55:BL55),IF(BM$18&gt;BL$19,((BM$18-BL$19+1)*$B$2*$AI$21),IF(BM$18&gt;=BL$19,$AI$21*$B$2))),0)</f>
        <v>0</v>
      </c>
      <c r="BN55" s="300">
        <f>IF('Hoja De Calculo'!BO13&gt;='Hoja De Calculo'!BN13,IF(BN$18=100,($AI$21*BN$18*$B$2)-SUM($I55:BM55),IF(BN$18&gt;BM$19,((BN$18-BM$19+1)*$B$2*$AI$21),IF(BN$18&gt;=BM$19,$AI$21*$B$2))),0)</f>
        <v>0</v>
      </c>
      <c r="BO55" s="300">
        <f>IF('Hoja De Calculo'!BP13&gt;='Hoja De Calculo'!BO13,IF(BO$18=100,($AI$21*BO$18*$B$2)-SUM($I55:BN55),IF(BO$18&gt;BN$19,((BO$18-BN$19+1)*$B$2*$AI$21),IF(BO$18&gt;=BN$19,$AI$21*$B$2))),0)</f>
        <v>0</v>
      </c>
      <c r="BP55" s="300">
        <f>IF('Hoja De Calculo'!BQ13&gt;='Hoja De Calculo'!BP13,IF(BP$18=100,($AI$21*BP$18*$B$2)-SUM($I55:BO55),IF(BP$18&gt;BO$19,((BP$18-BO$19+1)*$B$2*$AI$21),IF(BP$18&gt;=BO$19,$AI$21*$B$2))),0)</f>
        <v>0</v>
      </c>
      <c r="BQ55" s="300">
        <f>IF('Hoja De Calculo'!BR13&gt;='Hoja De Calculo'!BQ13,IF(BQ$18=100,($AI$21*BQ$18*$B$2)-SUM($I55:BP55),IF(BQ$18&gt;BP$19,((BQ$18-BP$19+1)*$B$2*$AI$21),IF(BQ$18&gt;=BP$19,$AI$21*$B$2))),0)</f>
        <v>0</v>
      </c>
      <c r="BR55" s="300">
        <f>IF('Hoja De Calculo'!BS13&gt;='Hoja De Calculo'!BR13,IF(BR$18=100,($AI$21*BR$18*$B$2)-SUM($I55:BQ55),IF(BR$18&gt;BQ$19,((BR$18-BQ$19+1)*$B$2*$AI$21),IF(BR$18&gt;=BQ$19,$AI$21*$B$2))),0)</f>
        <v>0</v>
      </c>
      <c r="BS55" s="300">
        <f>IF('Hoja De Calculo'!BT13&gt;='Hoja De Calculo'!BS13,IF(BS$18=100,($AI$21*BS$18*$B$2)-SUM($I55:BR55),IF(BS$18&gt;BR$19,((BS$18-BR$19+1)*$B$2*$AI$21),IF(BS$18&gt;=BR$19,$AI$21*$B$2))),0)</f>
        <v>0</v>
      </c>
      <c r="BT55" s="300">
        <f>IF('Hoja De Calculo'!BU13&gt;='Hoja De Calculo'!BT13,IF(BT$18=100,($AI$21*BT$18*$B$2)-SUM($I55:BS55),IF(BT$18&gt;BS$19,((BT$18-BS$19+1)*$B$2*$AI$21),IF(BT$18&gt;=BS$19,$AI$21*$B$2))),0)</f>
        <v>0</v>
      </c>
      <c r="BU55" s="300">
        <f>IF('Hoja De Calculo'!BV13&gt;='Hoja De Calculo'!BU13,IF(BU$18=100,($AI$21*BU$18*$B$2)-SUM($I55:BT55),IF(BU$18&gt;BT$19,((BU$18-BT$19+1)*$B$2*$AI$21),IF(BU$18&gt;=BT$19,$AI$21*$B$2))),0)</f>
        <v>0</v>
      </c>
      <c r="BV55" s="300">
        <f>IF('Hoja De Calculo'!BW13&gt;='Hoja De Calculo'!BV13,IF(BV$18=100,($AI$21*BV$18*$B$2)-SUM($I55:BU55),IF(BV$18&gt;BU$19,((BV$18-BU$19+1)*$B$2*$AI$21),IF(BV$18&gt;=BU$19,$AI$21*$B$2))),0)</f>
        <v>0</v>
      </c>
      <c r="BW55" s="300">
        <f>IF('Hoja De Calculo'!BX13&gt;='Hoja De Calculo'!BW13,IF(BW$18=100,($AI$21*BW$18*$B$2)-SUM($I55:BV55),IF(BW$18&gt;BV$19,((BW$18-BV$19+1)*$B$2*$AI$21),IF(BW$18&gt;=BV$19,$AI$21*$B$2))),0)</f>
        <v>0</v>
      </c>
      <c r="BX55" s="300">
        <f>IF('Hoja De Calculo'!BY13&gt;='Hoja De Calculo'!BX13,IF(BX$18=100,($AI$21*BX$18*$B$2)-SUM($I55:BW55),IF(BX$18&gt;BW$19,((BX$18-BW$19+1)*$B$2*$AI$21),IF(BX$18&gt;=BW$19,$AI$21*$B$2))),0)</f>
        <v>0</v>
      </c>
      <c r="BY55" s="300">
        <f>IF('Hoja De Calculo'!BZ13&gt;='Hoja De Calculo'!BY13,IF(BY$18=100,($AI$21*BY$18*$B$2)-SUM($I55:BX55),IF(BY$18&gt;BX$19,((BY$18-BX$19+1)*$B$2*$AI$21),IF(BY$18&gt;=BX$19,$AI$21*$B$2))),0)</f>
        <v>0</v>
      </c>
      <c r="BZ55" s="300">
        <f>IF('Hoja De Calculo'!CA13&gt;='Hoja De Calculo'!BZ13,IF(BZ$18=100,($AI$21*BZ$18*$B$2)-SUM($I55:BY55),IF(BZ$18&gt;BY$19,((BZ$18-BY$19+1)*$B$2*$AI$21),IF(BZ$18&gt;=BY$19,$AI$21*$B$2))),0)</f>
        <v>0</v>
      </c>
      <c r="CA55" s="300">
        <f>IF('Hoja De Calculo'!CB13&gt;='Hoja De Calculo'!CA13,IF(CA$18=100,($AI$21*CA$18*$B$2)-SUM($I55:BZ55),IF(CA$18&gt;BZ$19,((CA$18-BZ$19+1)*$B$2*$AI$21),IF(CA$18&gt;=BZ$19,$AI$21*$B$2))),0)</f>
        <v>0</v>
      </c>
      <c r="CB55" s="300">
        <f>IF('Hoja De Calculo'!CC13&gt;='Hoja De Calculo'!CB13,IF(CB$18=100,($AI$21*CB$18*$B$2)-SUM($I55:CA55),IF(CB$18&gt;CA$19,((CB$18-CA$19+1)*$B$2*$AI$21),IF(CB$18&gt;=CA$19,$AI$21*$B$2))),0)</f>
        <v>0</v>
      </c>
      <c r="CC55" s="300">
        <f>IF('Hoja De Calculo'!CD13&gt;='Hoja De Calculo'!CC13,IF(CC$18=100,($AI$21*CC$18*$B$2)-SUM($I55:CB55),IF(CC$18&gt;CB$19,((CC$18-CB$19+1)*$B$2*$AI$21),IF(CC$18&gt;=CB$19,$AI$21*$B$2))),0)</f>
        <v>0</v>
      </c>
      <c r="CD55" s="300">
        <f>IF('Hoja De Calculo'!CE13&gt;='Hoja De Calculo'!CD13,IF(CD$18=100,($AI$21*CD$18*$B$2)-SUM($I55:CC55),IF(CD$18&gt;CC$19,((CD$18-CC$19+1)*$B$2*$AI$21),IF(CD$18&gt;=CC$19,$AI$21*$B$2))),0)</f>
        <v>0</v>
      </c>
      <c r="CE55" s="300">
        <f>IF('Hoja De Calculo'!CF13&gt;='Hoja De Calculo'!CE13,IF(CE$18=100,($AI$21*CE$18*$B$2)-SUM($I55:CD55),IF(CE$18&gt;CD$19,((CE$18-CD$19+1)*$B$2*$AI$21),IF(CE$18&gt;=CD$19,$AI$21*$B$2))),0)</f>
        <v>0</v>
      </c>
      <c r="CF55" s="300">
        <f>IF('Hoja De Calculo'!CG13&gt;='Hoja De Calculo'!CF13,IF(CF$18=100,($AI$21*CF$18*$B$2)-SUM($I55:CE55),IF(CF$18&gt;CE$19,((CF$18-CE$19+1)*$B$2*$AI$21),IF(CF$18&gt;=CE$19,$AI$21*$B$2))),0)</f>
        <v>0</v>
      </c>
      <c r="CG55" s="300">
        <f>IF('Hoja De Calculo'!CH13&gt;='Hoja De Calculo'!CG13,IF(CG$18=100,($AI$21*CG$18*$B$2)-SUM($I55:CF55),IF(CG$18&gt;CF$19,((CG$18-CF$19+1)*$B$2*$AI$21),IF(CG$18&gt;=CF$19,$AI$21*$B$2))),0)</f>
        <v>0</v>
      </c>
      <c r="CH55" s="300">
        <f>IF('Hoja De Calculo'!CI13&gt;='Hoja De Calculo'!CH13,IF(CH$18=100,($AI$21*CH$18*$B$2)-SUM($I55:CG55),IF(CH$18&gt;CG$19,((CH$18-CG$19+1)*$B$2*$AI$21),IF(CH$18&gt;=CG$19,$AI$21*$B$2))),0)</f>
        <v>0</v>
      </c>
      <c r="CI55" s="300">
        <f>IF('Hoja De Calculo'!CJ13&gt;='Hoja De Calculo'!CI13,IF(CI$18=100,($AI$21*CI$18*$B$2)-SUM($I55:CH55),IF(CI$18&gt;CH$19,((CI$18-CH$19+1)*$B$2*$AI$21),IF(CI$18&gt;=CH$19,$AI$21*$B$2))),0)</f>
        <v>0</v>
      </c>
      <c r="CJ55" s="300">
        <f>IF('Hoja De Calculo'!CK13&gt;='Hoja De Calculo'!CJ13,IF(CJ$18=100,($AI$21*CJ$18*$B$2)-SUM($I55:CI55),IF(CJ$18&gt;CI$19,((CJ$18-CI$19+1)*$B$2*$AI$21),IF(CJ$18&gt;=CI$19,$AI$21*$B$2))),0)</f>
        <v>0</v>
      </c>
      <c r="CK55" s="300">
        <f>IF('Hoja De Calculo'!CL13&gt;='Hoja De Calculo'!CK13,IF(CK$18=100,($AI$21*CK$18*$B$2)-SUM($I55:CJ55),IF(CK$18&gt;CJ$19,((CK$18-CJ$19+1)*$B$2*$AI$21),IF(CK$18&gt;=CJ$19,$AI$21*$B$2))),0)</f>
        <v>0</v>
      </c>
      <c r="CL55" s="300">
        <f>IF('Hoja De Calculo'!CM13&gt;='Hoja De Calculo'!CL13,IF(CL$18=100,($AI$21*CL$18*$B$2)-SUM($I55:CK55),IF(CL$18&gt;CK$19,((CL$18-CK$19+1)*$B$2*$AI$21),IF(CL$18&gt;=CK$19,$AI$21*$B$2))),0)</f>
        <v>0</v>
      </c>
      <c r="CM55" s="300">
        <f>IF('Hoja De Calculo'!CN13&gt;='Hoja De Calculo'!CM13,IF(CM$18=100,($AI$21*CM$18*$B$2)-SUM($I55:CL55),IF(CM$18&gt;CL$19,((CM$18-CL$19+1)*$B$2*$AI$21),IF(CM$18&gt;=CL$19,$AI$21*$B$2))),0)</f>
        <v>0</v>
      </c>
      <c r="CN55" s="300">
        <f>IF('Hoja De Calculo'!CO13&gt;='Hoja De Calculo'!CN13,IF(CN$18=100,($AI$21*CN$18*$B$2)-SUM($I55:CM55),IF(CN$18&gt;CM$19,((CN$18-CM$19+1)*$B$2*$AI$21),IF(CN$18&gt;=CM$19,$AI$21*$B$2))),0)</f>
        <v>0</v>
      </c>
      <c r="CO55" s="300">
        <f>IF('Hoja De Calculo'!CP13&gt;='Hoja De Calculo'!CO13,IF(CO$18=100,($AI$21*CO$18*$B$2)-SUM($I55:CN55),IF(CO$18&gt;CN$19,((CO$18-CN$19+1)*$B$2*$AI$21),IF(CO$18&gt;=CN$19,$AI$21*$B$2))),0)</f>
        <v>0</v>
      </c>
      <c r="CP55" s="300">
        <f>IF('Hoja De Calculo'!CQ13&gt;='Hoja De Calculo'!CP13,IF(CP$18=100,($AI$21*CP$18*$B$2)-SUM($I55:CO55),IF(CP$18&gt;CO$19,((CP$18-CO$19+1)*$B$2*$AI$21),IF(CP$18&gt;=CO$19,$AI$21*$B$2))),0)</f>
        <v>0</v>
      </c>
      <c r="CQ55" s="300">
        <f>IF('Hoja De Calculo'!CR13&gt;='Hoja De Calculo'!CQ13,IF(CQ$18=100,($AI$21*CQ$18*$B$2)-SUM($I55:CP55),IF(CQ$18&gt;CP$19,((CQ$18-CP$19+1)*$B$2*$AI$21),IF(CQ$18&gt;=CP$19,$AI$21*$B$2))),0)</f>
        <v>0</v>
      </c>
      <c r="CR55" s="300">
        <f>IF('Hoja De Calculo'!CS13&gt;='Hoja De Calculo'!CR13,IF(CR$18=100,($AI$21*CR$18*$B$2)-SUM($I55:CQ55),IF(CR$18&gt;CQ$19,((CR$18-CQ$19+1)*$B$2*$AI$21),IF(CR$18&gt;=CQ$19,$AI$21*$B$2))),0)</f>
        <v>0</v>
      </c>
      <c r="CS55" s="300">
        <f>IF('Hoja De Calculo'!CT13&gt;='Hoja De Calculo'!CS13,IF(CS$18=100,($AI$21*CS$18*$B$2)-SUM($I55:CR55),IF(CS$18&gt;CR$19,((CS$18-CR$19+1)*$B$2*$AI$21),IF(CS$18&gt;=CR$19,$AI$21*$B$2))),0)</f>
        <v>0</v>
      </c>
      <c r="CT55" s="300">
        <f>IF('Hoja De Calculo'!CU13&gt;='Hoja De Calculo'!CT13,IF(CT$18=100,($AI$21*CT$18*$B$2)-SUM($I55:CS55),IF(CT$18&gt;CS$19,((CT$18-CS$19+1)*$B$2*$AI$21),IF(CT$18&gt;=CS$19,$AI$21*$B$2))),0)</f>
        <v>0</v>
      </c>
      <c r="CU55" s="300">
        <f>IF('Hoja De Calculo'!CV13&gt;='Hoja De Calculo'!CU13,IF(CU$18=100,($AI$21*CU$18*$B$2)-SUM($I55:CT55),IF(CU$18&gt;CT$19,((CU$18-CT$19+1)*$B$2*$AI$21),IF(CU$18&gt;=CT$19,$AI$21*$B$2))),0)</f>
        <v>0</v>
      </c>
      <c r="CV55" s="300">
        <f>IF('Hoja De Calculo'!CW13&gt;='Hoja De Calculo'!CV13,IF(CV$18=100,($AI$21*CV$18*$B$2)-SUM($I55:CU55),IF(CV$18&gt;CU$19,((CV$18-CU$19+1)*$B$2*$AI$21),IF(CV$18&gt;=CU$19,$AI$21*$B$2))),0)</f>
        <v>0</v>
      </c>
      <c r="CW55" s="300">
        <f>IF('Hoja De Calculo'!CX13&gt;='Hoja De Calculo'!CW13,IF(CW$18=100,($AI$21*CW$18*$B$2)-SUM($I55:CV55),IF(CW$18&gt;CV$19,((CW$18-CV$19+1)*$B$2*$AI$21),IF(CW$18&gt;=CV$19,$AI$21*$B$2))),0)</f>
        <v>0</v>
      </c>
    </row>
    <row r="56" spans="1:101" x14ac:dyDescent="0.35">
      <c r="A56" t="s">
        <v>189</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87">
        <f>(AJ$21*$B$2*(AJ$19+(IF(AJ$19=100,0,1))))</f>
        <v>0</v>
      </c>
      <c r="AK56" s="300">
        <f>IF('Hoja De Calculo'!AL13&gt;='Hoja De Calculo'!AK13,IF(AK$18=100,($AJ$21*AK$18*$B$2)-SUM($I56:AJ56),IF(AK$18&gt;AJ$19,((AK$18-AJ$19+1)*$B$2*$AJ$21),IF(AK$18&gt;=AJ$19,$AJ$21*$B$2))),0)</f>
        <v>0</v>
      </c>
      <c r="AL56" s="300">
        <f>IF('Hoja De Calculo'!AM13&gt;='Hoja De Calculo'!AL13,IF(AL$18=100,($AJ$21*AL$18*$B$2)-SUM($I56:AK56),IF(AL$18&gt;AK$19,((AL$18-AK$19+1)*$B$2*$AJ$21),IF(AL$18&gt;=AK$19,$AJ$21*$B$2))),0)</f>
        <v>0</v>
      </c>
      <c r="AM56" s="300">
        <f>IF('Hoja De Calculo'!AN13&gt;='Hoja De Calculo'!AM13,IF(AM$18=100,($AJ$21*AM$18*$B$2)-SUM($I56:AL56),IF(AM$18&gt;AL$19,((AM$18-AL$19+1)*$B$2*$AJ$21),IF(AM$18&gt;=AL$19,$AJ$21*$B$2))),0)</f>
        <v>0</v>
      </c>
      <c r="AN56" s="300">
        <f>IF('Hoja De Calculo'!AO13&gt;='Hoja De Calculo'!AN13,IF(AN$18=100,($AJ$21*AN$18*$B$2)-SUM($I56:AM56),IF(AN$18&gt;AM$19,((AN$18-AM$19+1)*$B$2*$AJ$21),IF(AN$18&gt;=AM$19,$AJ$21*$B$2))),0)</f>
        <v>0</v>
      </c>
      <c r="AO56" s="300">
        <f>IF('Hoja De Calculo'!AP13&gt;='Hoja De Calculo'!AO13,IF(AO$18=100,($AJ$21*AO$18*$B$2)-SUM($I56:AN56),IF(AO$18&gt;AN$19,((AO$18-AN$19+1)*$B$2*$AJ$21),IF(AO$18&gt;=AN$19,$AJ$21*$B$2))),0)</f>
        <v>0</v>
      </c>
      <c r="AP56" s="300">
        <f>IF('Hoja De Calculo'!AQ13&gt;='Hoja De Calculo'!AP13,IF(AP$18=100,($AJ$21*AP$18*$B$2)-SUM($I56:AO56),IF(AP$18&gt;AO$19,((AP$18-AO$19+1)*$B$2*$AJ$21),IF(AP$18&gt;=AO$19,$AJ$21*$B$2))),0)</f>
        <v>0</v>
      </c>
      <c r="AQ56" s="300">
        <f>IF('Hoja De Calculo'!AR13&gt;='Hoja De Calculo'!AQ13,IF(AQ$18=100,($AJ$21*AQ$18*$B$2)-SUM($I56:AP56),IF(AQ$18&gt;AP$19,((AQ$18-AP$19+1)*$B$2*$AJ$21),IF(AQ$18&gt;=AP$19,$AJ$21*$B$2))),0)</f>
        <v>0</v>
      </c>
      <c r="AR56" s="300">
        <f>IF('Hoja De Calculo'!AS13&gt;='Hoja De Calculo'!AR13,IF(AR$18=100,($AJ$21*AR$18*$B$2)-SUM($I56:AQ56),IF(AR$18&gt;AQ$19,((AR$18-AQ$19+1)*$B$2*$AJ$21),IF(AR$18&gt;=AQ$19,$AJ$21*$B$2))),0)</f>
        <v>0</v>
      </c>
      <c r="AS56" s="300">
        <f>IF('Hoja De Calculo'!AT13&gt;='Hoja De Calculo'!AS13,IF(AS$18=100,($AJ$21*AS$18*$B$2)-SUM($I56:AR56),IF(AS$18&gt;AR$19,((AS$18-AR$19+1)*$B$2*$AJ$21),IF(AS$18&gt;=AR$19,$AJ$21*$B$2))),0)</f>
        <v>0</v>
      </c>
      <c r="AT56" s="300">
        <f>IF('Hoja De Calculo'!AU13&gt;='Hoja De Calculo'!AT13,IF(AT$18=100,($AJ$21*AT$18*$B$2)-SUM($I56:AS56),IF(AT$18&gt;AS$19,((AT$18-AS$19+1)*$B$2*$AJ$21),IF(AT$18&gt;=AS$19,$AJ$21*$B$2))),0)</f>
        <v>0</v>
      </c>
      <c r="AU56" s="300">
        <f>IF('Hoja De Calculo'!AV13&gt;='Hoja De Calculo'!AU13,IF(AU$18=100,($AJ$21*AU$18*$B$2)-SUM($I56:AT56),IF(AU$18&gt;AT$19,((AU$18-AT$19+1)*$B$2*$AJ$21),IF(AU$18&gt;=AT$19,$AJ$21*$B$2))),0)</f>
        <v>0</v>
      </c>
      <c r="AV56" s="300">
        <f>IF('Hoja De Calculo'!AW13&gt;='Hoja De Calculo'!AV13,IF(AV$18=100,($AJ$21*AV$18*$B$2)-SUM($I56:AU56),IF(AV$18&gt;AU$19,((AV$18-AU$19+1)*$B$2*$AJ$21),IF(AV$18&gt;=AU$19,$AJ$21*$B$2))),0)</f>
        <v>0</v>
      </c>
      <c r="AW56" s="300">
        <f>IF('Hoja De Calculo'!AX13&gt;='Hoja De Calculo'!AW13,IF(AW$18=100,($AJ$21*AW$18*$B$2)-SUM($I56:AV56),IF(AW$18&gt;AV$19,((AW$18-AV$19+1)*$B$2*$AJ$21),IF(AW$18&gt;=AV$19,$AJ$21*$B$2))),0)</f>
        <v>0</v>
      </c>
      <c r="AX56" s="300">
        <f>IF('Hoja De Calculo'!AY13&gt;='Hoja De Calculo'!AX13,IF(AX$18=100,($AJ$21*AX$18*$B$2)-SUM($I56:AW56),IF(AX$18&gt;AW$19,((AX$18-AW$19+1)*$B$2*$AJ$21),IF(AX$18&gt;=AW$19,$AJ$21*$B$2))),0)</f>
        <v>0</v>
      </c>
      <c r="AY56" s="300">
        <f>IF('Hoja De Calculo'!AZ13&gt;='Hoja De Calculo'!AY13,IF(AY$18=100,($AJ$21*AY$18*$B$2)-SUM($I56:AX56),IF(AY$18&gt;AX$19,((AY$18-AX$19+1)*$B$2*$AJ$21),IF(AY$18&gt;=AX$19,$AJ$21*$B$2))),0)</f>
        <v>0</v>
      </c>
      <c r="AZ56" s="300">
        <f>IF('Hoja De Calculo'!BA13&gt;='Hoja De Calculo'!AZ13,IF(AZ$18=100,($AJ$21*AZ$18*$B$2)-SUM($I56:AY56),IF(AZ$18&gt;AY$19,((AZ$18-AY$19+1)*$B$2*$AJ$21),IF(AZ$18&gt;=AY$19,$AJ$21*$B$2))),0)</f>
        <v>0</v>
      </c>
      <c r="BA56" s="300">
        <f>IF('Hoja De Calculo'!BB13&gt;='Hoja De Calculo'!BA13,IF(BA$18=100,($AJ$21*BA$18*$B$2)-SUM($I56:AZ56),IF(BA$18&gt;AZ$19,((BA$18-AZ$19+1)*$B$2*$AJ$21),IF(BA$18&gt;=AZ$19,$AJ$21*$B$2))),0)</f>
        <v>0</v>
      </c>
      <c r="BB56" s="300">
        <f>IF('Hoja De Calculo'!BC13&gt;='Hoja De Calculo'!BB13,IF(BB$18=100,($AJ$21*BB$18*$B$2)-SUM($I56:BA56),IF(BB$18&gt;BA$19,((BB$18-BA$19+1)*$B$2*$AJ$21),IF(BB$18&gt;=BA$19,$AJ$21*$B$2))),0)</f>
        <v>0</v>
      </c>
      <c r="BC56" s="300">
        <f>IF('Hoja De Calculo'!BD13&gt;='Hoja De Calculo'!BC13,IF(BC$18=100,($AJ$21*BC$18*$B$2)-SUM($I56:BB56),IF(BC$18&gt;BB$19,((BC$18-BB$19+1)*$B$2*$AJ$21),IF(BC$18&gt;=BB$19,$AJ$21*$B$2))),0)</f>
        <v>0</v>
      </c>
      <c r="BD56" s="300">
        <f>IF('Hoja De Calculo'!BE13&gt;='Hoja De Calculo'!BD13,IF(BD$18=100,($AJ$21*BD$18*$B$2)-SUM($I56:BC56),IF(BD$18&gt;BC$19,((BD$18-BC$19+1)*$B$2*$AJ$21),IF(BD$18&gt;=BC$19,$AJ$21*$B$2))),0)</f>
        <v>0</v>
      </c>
      <c r="BE56" s="300">
        <f>IF('Hoja De Calculo'!BF13&gt;='Hoja De Calculo'!BE13,IF(BE$18=100,($AJ$21*BE$18*$B$2)-SUM($I56:BD56),IF(BE$18&gt;BD$19,((BE$18-BD$19+1)*$B$2*$AJ$21),IF(BE$18&gt;=BD$19,$AJ$21*$B$2))),0)</f>
        <v>0</v>
      </c>
      <c r="BF56" s="300">
        <f>IF('Hoja De Calculo'!BG13&gt;='Hoja De Calculo'!BF13,IF(BF$18=100,($AJ$21*BF$18*$B$2)-SUM($I56:BE56),IF(BF$18&gt;BE$19,((BF$18-BE$19+1)*$B$2*$AJ$21),IF(BF$18&gt;=BE$19,$AJ$21*$B$2))),0)</f>
        <v>0</v>
      </c>
      <c r="BG56" s="300">
        <f>IF('Hoja De Calculo'!BH13&gt;='Hoja De Calculo'!BG13,IF(BG$18=100,($AJ$21*BG$18*$B$2)-SUM($I56:BF56),IF(BG$18&gt;BF$19,((BG$18-BF$19+1)*$B$2*$AJ$21),IF(BG$18&gt;=BF$19,$AJ$21*$B$2))),0)</f>
        <v>0</v>
      </c>
      <c r="BH56" s="300">
        <f>IF('Hoja De Calculo'!BI13&gt;='Hoja De Calculo'!BH13,IF(BH$18=100,($AJ$21*BH$18*$B$2)-SUM($I56:BG56),IF(BH$18&gt;BG$19,((BH$18-BG$19+1)*$B$2*$AJ$21),IF(BH$18&gt;=BG$19,$AJ$21*$B$2))),0)</f>
        <v>0</v>
      </c>
      <c r="BI56" s="300">
        <f>IF('Hoja De Calculo'!BJ13&gt;='Hoja De Calculo'!BI13,IF(BI$18=100,($AJ$21*BI$18*$B$2)-SUM($I56:BH56),IF(BI$18&gt;BH$19,((BI$18-BH$19+1)*$B$2*$AJ$21),IF(BI$18&gt;=BH$19,$AJ$21*$B$2))),0)</f>
        <v>0</v>
      </c>
      <c r="BJ56" s="300">
        <f>IF('Hoja De Calculo'!BK13&gt;='Hoja De Calculo'!BJ13,IF(BJ$18=100,($AJ$21*BJ$18*$B$2)-SUM($I56:BI56),IF(BJ$18&gt;BI$19,((BJ$18-BI$19+1)*$B$2*$AJ$21),IF(BJ$18&gt;=BI$19,$AJ$21*$B$2))),0)</f>
        <v>0</v>
      </c>
      <c r="BK56" s="300">
        <f>IF('Hoja De Calculo'!BL13&gt;='Hoja De Calculo'!BK13,IF(BK$18=100,($AJ$21*BK$18*$B$2)-SUM($I56:BJ56),IF(BK$18&gt;BJ$19,((BK$18-BJ$19+1)*$B$2*$AJ$21),IF(BK$18&gt;=BJ$19,$AJ$21*$B$2))),0)</f>
        <v>0</v>
      </c>
      <c r="BL56" s="300">
        <f>IF('Hoja De Calculo'!BM13&gt;='Hoja De Calculo'!BL13,IF(BL$18=100,($AJ$21*BL$18*$B$2)-SUM($I56:BK56),IF(BL$18&gt;BK$19,((BL$18-BK$19+1)*$B$2*$AJ$21),IF(BL$18&gt;=BK$19,$AJ$21*$B$2))),0)</f>
        <v>0</v>
      </c>
      <c r="BM56" s="300">
        <f>IF('Hoja De Calculo'!BN13&gt;='Hoja De Calculo'!BM13,IF(BM$18=100,($AJ$21*BM$18*$B$2)-SUM($I56:BL56),IF(BM$18&gt;BL$19,((BM$18-BL$19+1)*$B$2*$AJ$21),IF(BM$18&gt;=BL$19,$AJ$21*$B$2))),0)</f>
        <v>0</v>
      </c>
      <c r="BN56" s="300">
        <f>IF('Hoja De Calculo'!BO13&gt;='Hoja De Calculo'!BN13,IF(BN$18=100,($AJ$21*BN$18*$B$2)-SUM($I56:BM56),IF(BN$18&gt;BM$19,((BN$18-BM$19+1)*$B$2*$AJ$21),IF(BN$18&gt;=BM$19,$AJ$21*$B$2))),0)</f>
        <v>0</v>
      </c>
      <c r="BO56" s="300">
        <f>IF('Hoja De Calculo'!BP13&gt;='Hoja De Calculo'!BO13,IF(BO$18=100,($AJ$21*BO$18*$B$2)-SUM($I56:BN56),IF(BO$18&gt;BN$19,((BO$18-BN$19+1)*$B$2*$AJ$21),IF(BO$18&gt;=BN$19,$AJ$21*$B$2))),0)</f>
        <v>0</v>
      </c>
      <c r="BP56" s="300">
        <f>IF('Hoja De Calculo'!BQ13&gt;='Hoja De Calculo'!BP13,IF(BP$18=100,($AJ$21*BP$18*$B$2)-SUM($I56:BO56),IF(BP$18&gt;BO$19,((BP$18-BO$19+1)*$B$2*$AJ$21),IF(BP$18&gt;=BO$19,$AJ$21*$B$2))),0)</f>
        <v>0</v>
      </c>
      <c r="BQ56" s="300">
        <f>IF('Hoja De Calculo'!BR13&gt;='Hoja De Calculo'!BQ13,IF(BQ$18=100,($AJ$21*BQ$18*$B$2)-SUM($I56:BP56),IF(BQ$18&gt;BP$19,((BQ$18-BP$19+1)*$B$2*$AJ$21),IF(BQ$18&gt;=BP$19,$AJ$21*$B$2))),0)</f>
        <v>0</v>
      </c>
      <c r="BR56" s="300">
        <f>IF('Hoja De Calculo'!BS13&gt;='Hoja De Calculo'!BR13,IF(BR$18=100,($AJ$21*BR$18*$B$2)-SUM($I56:BQ56),IF(BR$18&gt;BQ$19,((BR$18-BQ$19+1)*$B$2*$AJ$21),IF(BR$18&gt;=BQ$19,$AJ$21*$B$2))),0)</f>
        <v>0</v>
      </c>
      <c r="BS56" s="300">
        <f>IF('Hoja De Calculo'!BT13&gt;='Hoja De Calculo'!BS13,IF(BS$18=100,($AJ$21*BS$18*$B$2)-SUM($I56:BR56),IF(BS$18&gt;BR$19,((BS$18-BR$19+1)*$B$2*$AJ$21),IF(BS$18&gt;=BR$19,$AJ$21*$B$2))),0)</f>
        <v>0</v>
      </c>
      <c r="BT56" s="300">
        <f>IF('Hoja De Calculo'!BU13&gt;='Hoja De Calculo'!BT13,IF(BT$18=100,($AJ$21*BT$18*$B$2)-SUM($I56:BS56),IF(BT$18&gt;BS$19,((BT$18-BS$19+1)*$B$2*$AJ$21),IF(BT$18&gt;=BS$19,$AJ$21*$B$2))),0)</f>
        <v>0</v>
      </c>
      <c r="BU56" s="300">
        <f>IF('Hoja De Calculo'!BV13&gt;='Hoja De Calculo'!BU13,IF(BU$18=100,($AJ$21*BU$18*$B$2)-SUM($I56:BT56),IF(BU$18&gt;BT$19,((BU$18-BT$19+1)*$B$2*$AJ$21),IF(BU$18&gt;=BT$19,$AJ$21*$B$2))),0)</f>
        <v>0</v>
      </c>
      <c r="BV56" s="300">
        <f>IF('Hoja De Calculo'!BW13&gt;='Hoja De Calculo'!BV13,IF(BV$18=100,($AJ$21*BV$18*$B$2)-SUM($I56:BU56),IF(BV$18&gt;BU$19,((BV$18-BU$19+1)*$B$2*$AJ$21),IF(BV$18&gt;=BU$19,$AJ$21*$B$2))),0)</f>
        <v>0</v>
      </c>
      <c r="BW56" s="300">
        <f>IF('Hoja De Calculo'!BX13&gt;='Hoja De Calculo'!BW13,IF(BW$18=100,($AJ$21*BW$18*$B$2)-SUM($I56:BV56),IF(BW$18&gt;BV$19,((BW$18-BV$19+1)*$B$2*$AJ$21),IF(BW$18&gt;=BV$19,$AJ$21*$B$2))),0)</f>
        <v>0</v>
      </c>
      <c r="BX56" s="300">
        <f>IF('Hoja De Calculo'!BY13&gt;='Hoja De Calculo'!BX13,IF(BX$18=100,($AJ$21*BX$18*$B$2)-SUM($I56:BW56),IF(BX$18&gt;BW$19,((BX$18-BW$19+1)*$B$2*$AJ$21),IF(BX$18&gt;=BW$19,$AJ$21*$B$2))),0)</f>
        <v>0</v>
      </c>
      <c r="BY56" s="300">
        <f>IF('Hoja De Calculo'!BZ13&gt;='Hoja De Calculo'!BY13,IF(BY$18=100,($AJ$21*BY$18*$B$2)-SUM($I56:BX56),IF(BY$18&gt;BX$19,((BY$18-BX$19+1)*$B$2*$AJ$21),IF(BY$18&gt;=BX$19,$AJ$21*$B$2))),0)</f>
        <v>0</v>
      </c>
      <c r="BZ56" s="300">
        <f>IF('Hoja De Calculo'!CA13&gt;='Hoja De Calculo'!BZ13,IF(BZ$18=100,($AJ$21*BZ$18*$B$2)-SUM($I56:BY56),IF(BZ$18&gt;BY$19,((BZ$18-BY$19+1)*$B$2*$AJ$21),IF(BZ$18&gt;=BY$19,$AJ$21*$B$2))),0)</f>
        <v>0</v>
      </c>
      <c r="CA56" s="300">
        <f>IF('Hoja De Calculo'!CB13&gt;='Hoja De Calculo'!CA13,IF(CA$18=100,($AJ$21*CA$18*$B$2)-SUM($I56:BZ56),IF(CA$18&gt;BZ$19,((CA$18-BZ$19+1)*$B$2*$AJ$21),IF(CA$18&gt;=BZ$19,$AJ$21*$B$2))),0)</f>
        <v>0</v>
      </c>
      <c r="CB56" s="300">
        <f>IF('Hoja De Calculo'!CC13&gt;='Hoja De Calculo'!CB13,IF(CB$18=100,($AJ$21*CB$18*$B$2)-SUM($I56:CA56),IF(CB$18&gt;CA$19,((CB$18-CA$19+1)*$B$2*$AJ$21),IF(CB$18&gt;=CA$19,$AJ$21*$B$2))),0)</f>
        <v>0</v>
      </c>
      <c r="CC56" s="300">
        <f>IF('Hoja De Calculo'!CD13&gt;='Hoja De Calculo'!CC13,IF(CC$18=100,($AJ$21*CC$18*$B$2)-SUM($I56:CB56),IF(CC$18&gt;CB$19,((CC$18-CB$19+1)*$B$2*$AJ$21),IF(CC$18&gt;=CB$19,$AJ$21*$B$2))),0)</f>
        <v>0</v>
      </c>
      <c r="CD56" s="300">
        <f>IF('Hoja De Calculo'!CE13&gt;='Hoja De Calculo'!CD13,IF(CD$18=100,($AJ$21*CD$18*$B$2)-SUM($I56:CC56),IF(CD$18&gt;CC$19,((CD$18-CC$19+1)*$B$2*$AJ$21),IF(CD$18&gt;=CC$19,$AJ$21*$B$2))),0)</f>
        <v>0</v>
      </c>
      <c r="CE56" s="300">
        <f>IF('Hoja De Calculo'!CF13&gt;='Hoja De Calculo'!CE13,IF(CE$18=100,($AJ$21*CE$18*$B$2)-SUM($I56:CD56),IF(CE$18&gt;CD$19,((CE$18-CD$19+1)*$B$2*$AJ$21),IF(CE$18&gt;=CD$19,$AJ$21*$B$2))),0)</f>
        <v>0</v>
      </c>
      <c r="CF56" s="300">
        <f>IF('Hoja De Calculo'!CG13&gt;='Hoja De Calculo'!CF13,IF(CF$18=100,($AJ$21*CF$18*$B$2)-SUM($I56:CE56),IF(CF$18&gt;CE$19,((CF$18-CE$19+1)*$B$2*$AJ$21),IF(CF$18&gt;=CE$19,$AJ$21*$B$2))),0)</f>
        <v>0</v>
      </c>
      <c r="CG56" s="300">
        <f>IF('Hoja De Calculo'!CH13&gt;='Hoja De Calculo'!CG13,IF(CG$18=100,($AJ$21*CG$18*$B$2)-SUM($I56:CF56),IF(CG$18&gt;CF$19,((CG$18-CF$19+1)*$B$2*$AJ$21),IF(CG$18&gt;=CF$19,$AJ$21*$B$2))),0)</f>
        <v>0</v>
      </c>
      <c r="CH56" s="300">
        <f>IF('Hoja De Calculo'!CI13&gt;='Hoja De Calculo'!CH13,IF(CH$18=100,($AJ$21*CH$18*$B$2)-SUM($I56:CG56),IF(CH$18&gt;CG$19,((CH$18-CG$19+1)*$B$2*$AJ$21),IF(CH$18&gt;=CG$19,$AJ$21*$B$2))),0)</f>
        <v>0</v>
      </c>
      <c r="CI56" s="300">
        <f>IF('Hoja De Calculo'!CJ13&gt;='Hoja De Calculo'!CI13,IF(CI$18=100,($AJ$21*CI$18*$B$2)-SUM($I56:CH56),IF(CI$18&gt;CH$19,((CI$18-CH$19+1)*$B$2*$AJ$21),IF(CI$18&gt;=CH$19,$AJ$21*$B$2))),0)</f>
        <v>0</v>
      </c>
      <c r="CJ56" s="300">
        <f>IF('Hoja De Calculo'!CK13&gt;='Hoja De Calculo'!CJ13,IF(CJ$18=100,($AJ$21*CJ$18*$B$2)-SUM($I56:CI56),IF(CJ$18&gt;CI$19,((CJ$18-CI$19+1)*$B$2*$AJ$21),IF(CJ$18&gt;=CI$19,$AJ$21*$B$2))),0)</f>
        <v>0</v>
      </c>
      <c r="CK56" s="300">
        <f>IF('Hoja De Calculo'!CL13&gt;='Hoja De Calculo'!CK13,IF(CK$18=100,($AJ$21*CK$18*$B$2)-SUM($I56:CJ56),IF(CK$18&gt;CJ$19,((CK$18-CJ$19+1)*$B$2*$AJ$21),IF(CK$18&gt;=CJ$19,$AJ$21*$B$2))),0)</f>
        <v>0</v>
      </c>
      <c r="CL56" s="300">
        <f>IF('Hoja De Calculo'!CM13&gt;='Hoja De Calculo'!CL13,IF(CL$18=100,($AJ$21*CL$18*$B$2)-SUM($I56:CK56),IF(CL$18&gt;CK$19,((CL$18-CK$19+1)*$B$2*$AJ$21),IF(CL$18&gt;=CK$19,$AJ$21*$B$2))),0)</f>
        <v>0</v>
      </c>
      <c r="CM56" s="300">
        <f>IF('Hoja De Calculo'!CN13&gt;='Hoja De Calculo'!CM13,IF(CM$18=100,($AJ$21*CM$18*$B$2)-SUM($I56:CL56),IF(CM$18&gt;CL$19,((CM$18-CL$19+1)*$B$2*$AJ$21),IF(CM$18&gt;=CL$19,$AJ$21*$B$2))),0)</f>
        <v>0</v>
      </c>
      <c r="CN56" s="300">
        <f>IF('Hoja De Calculo'!CO13&gt;='Hoja De Calculo'!CN13,IF(CN$18=100,($AJ$21*CN$18*$B$2)-SUM($I56:CM56),IF(CN$18&gt;CM$19,((CN$18-CM$19+1)*$B$2*$AJ$21),IF(CN$18&gt;=CM$19,$AJ$21*$B$2))),0)</f>
        <v>0</v>
      </c>
      <c r="CO56" s="300">
        <f>IF('Hoja De Calculo'!CP13&gt;='Hoja De Calculo'!CO13,IF(CO$18=100,($AJ$21*CO$18*$B$2)-SUM($I56:CN56),IF(CO$18&gt;CN$19,((CO$18-CN$19+1)*$B$2*$AJ$21),IF(CO$18&gt;=CN$19,$AJ$21*$B$2))),0)</f>
        <v>0</v>
      </c>
      <c r="CP56" s="300">
        <f>IF('Hoja De Calculo'!CQ13&gt;='Hoja De Calculo'!CP13,IF(CP$18=100,($AJ$21*CP$18*$B$2)-SUM($I56:CO56),IF(CP$18&gt;CO$19,((CP$18-CO$19+1)*$B$2*$AJ$21),IF(CP$18&gt;=CO$19,$AJ$21*$B$2))),0)</f>
        <v>0</v>
      </c>
      <c r="CQ56" s="300">
        <f>IF('Hoja De Calculo'!CR13&gt;='Hoja De Calculo'!CQ13,IF(CQ$18=100,($AJ$21*CQ$18*$B$2)-SUM($I56:CP56),IF(CQ$18&gt;CP$19,((CQ$18-CP$19+1)*$B$2*$AJ$21),IF(CQ$18&gt;=CP$19,$AJ$21*$B$2))),0)</f>
        <v>0</v>
      </c>
      <c r="CR56" s="300">
        <f>IF('Hoja De Calculo'!CS13&gt;='Hoja De Calculo'!CR13,IF(CR$18=100,($AJ$21*CR$18*$B$2)-SUM($I56:CQ56),IF(CR$18&gt;CQ$19,((CR$18-CQ$19+1)*$B$2*$AJ$21),IF(CR$18&gt;=CQ$19,$AJ$21*$B$2))),0)</f>
        <v>0</v>
      </c>
      <c r="CS56" s="300">
        <f>IF('Hoja De Calculo'!CT13&gt;='Hoja De Calculo'!CS13,IF(CS$18=100,($AJ$21*CS$18*$B$2)-SUM($I56:CR56),IF(CS$18&gt;CR$19,((CS$18-CR$19+1)*$B$2*$AJ$21),IF(CS$18&gt;=CR$19,$AJ$21*$B$2))),0)</f>
        <v>0</v>
      </c>
      <c r="CT56" s="300">
        <f>IF('Hoja De Calculo'!CU13&gt;='Hoja De Calculo'!CT13,IF(CT$18=100,($AJ$21*CT$18*$B$2)-SUM($I56:CS56),IF(CT$18&gt;CS$19,((CT$18-CS$19+1)*$B$2*$AJ$21),IF(CT$18&gt;=CS$19,$AJ$21*$B$2))),0)</f>
        <v>0</v>
      </c>
      <c r="CU56" s="300">
        <f>IF('Hoja De Calculo'!CV13&gt;='Hoja De Calculo'!CU13,IF(CU$18=100,($AJ$21*CU$18*$B$2)-SUM($I56:CT56),IF(CU$18&gt;CT$19,((CU$18-CT$19+1)*$B$2*$AJ$21),IF(CU$18&gt;=CT$19,$AJ$21*$B$2))),0)</f>
        <v>0</v>
      </c>
      <c r="CV56" s="300">
        <f>IF('Hoja De Calculo'!CW13&gt;='Hoja De Calculo'!CV13,IF(CV$18=100,($AJ$21*CV$18*$B$2)-SUM($I56:CU56),IF(CV$18&gt;CU$19,((CV$18-CU$19+1)*$B$2*$AJ$21),IF(CV$18&gt;=CU$19,$AJ$21*$B$2))),0)</f>
        <v>0</v>
      </c>
      <c r="CW56" s="300">
        <f>IF('Hoja De Calculo'!CX13&gt;='Hoja De Calculo'!CW13,IF(CW$18=100,($AJ$21*CW$18*$B$2)-SUM($I56:CV56),IF(CW$18&gt;CV$19,((CW$18-CV$19+1)*$B$2*$AJ$21),IF(CW$18&gt;=CV$19,$AJ$21*$B$2))),0)</f>
        <v>0</v>
      </c>
    </row>
    <row r="57" spans="1:101" x14ac:dyDescent="0.35">
      <c r="A57" t="s">
        <v>190</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87">
        <f>(AK$21*$B$2*(AK$19+(IF(AK$19=100,0,1))))</f>
        <v>0</v>
      </c>
      <c r="AL57" s="300">
        <f>IF('Hoja De Calculo'!AM13&gt;='Hoja De Calculo'!AL13,IF(AL$18=100,($AK$21*AL$18*$B$2)-SUM($I57:AK57),IF(AL$18&gt;AK$19,((AL$18-AK$19+1)*$B$2*$AK$21),IF(AL$18&gt;=AK$19,$AK$21*$B$2))),0)</f>
        <v>0</v>
      </c>
      <c r="AM57" s="300">
        <f>IF('Hoja De Calculo'!AN13&gt;='Hoja De Calculo'!AM13,IF(AM$18=100,($AK$21*AM$18*$B$2)-SUM($I57:AL57),IF(AM$18&gt;AL$19,((AM$18-AL$19+1)*$B$2*$AK$21),IF(AM$18&gt;=AL$19,$AK$21*$B$2))),0)</f>
        <v>0</v>
      </c>
      <c r="AN57" s="300">
        <f>IF('Hoja De Calculo'!AO13&gt;='Hoja De Calculo'!AN13,IF(AN$18=100,($AK$21*AN$18*$B$2)-SUM($I57:AM57),IF(AN$18&gt;AM$19,((AN$18-AM$19+1)*$B$2*$AK$21),IF(AN$18&gt;=AM$19,$AK$21*$B$2))),0)</f>
        <v>0</v>
      </c>
      <c r="AO57" s="300">
        <f>IF('Hoja De Calculo'!AP13&gt;='Hoja De Calculo'!AO13,IF(AO$18=100,($AK$21*AO$18*$B$2)-SUM($I57:AN57),IF(AO$18&gt;AN$19,((AO$18-AN$19+1)*$B$2*$AK$21),IF(AO$18&gt;=AN$19,$AK$21*$B$2))),0)</f>
        <v>0</v>
      </c>
      <c r="AP57" s="300">
        <f>IF('Hoja De Calculo'!AQ13&gt;='Hoja De Calculo'!AP13,IF(AP$18=100,($AK$21*AP$18*$B$2)-SUM($I57:AO57),IF(AP$18&gt;AO$19,((AP$18-AO$19+1)*$B$2*$AK$21),IF(AP$18&gt;=AO$19,$AK$21*$B$2))),0)</f>
        <v>0</v>
      </c>
      <c r="AQ57" s="300">
        <f>IF('Hoja De Calculo'!AR13&gt;='Hoja De Calculo'!AQ13,IF(AQ$18=100,($AK$21*AQ$18*$B$2)-SUM($I57:AP57),IF(AQ$18&gt;AP$19,((AQ$18-AP$19+1)*$B$2*$AK$21),IF(AQ$18&gt;=AP$19,$AK$21*$B$2))),0)</f>
        <v>0</v>
      </c>
      <c r="AR57" s="300">
        <f>IF('Hoja De Calculo'!AS13&gt;='Hoja De Calculo'!AR13,IF(AR$18=100,($AK$21*AR$18*$B$2)-SUM($I57:AQ57),IF(AR$18&gt;AQ$19,((AR$18-AQ$19+1)*$B$2*$AK$21),IF(AR$18&gt;=AQ$19,$AK$21*$B$2))),0)</f>
        <v>0</v>
      </c>
      <c r="AS57" s="300">
        <f>IF('Hoja De Calculo'!AT13&gt;='Hoja De Calculo'!AS13,IF(AS$18=100,($AK$21*AS$18*$B$2)-SUM($I57:AR57),IF(AS$18&gt;AR$19,((AS$18-AR$19+1)*$B$2*$AK$21),IF(AS$18&gt;=AR$19,$AK$21*$B$2))),0)</f>
        <v>0</v>
      </c>
      <c r="AT57" s="300">
        <f>IF('Hoja De Calculo'!AU13&gt;='Hoja De Calculo'!AT13,IF(AT$18=100,($AK$21*AT$18*$B$2)-SUM($I57:AS57),IF(AT$18&gt;AS$19,((AT$18-AS$19+1)*$B$2*$AK$21),IF(AT$18&gt;=AS$19,$AK$21*$B$2))),0)</f>
        <v>0</v>
      </c>
      <c r="AU57" s="300">
        <f>IF('Hoja De Calculo'!AV13&gt;='Hoja De Calculo'!AU13,IF(AU$18=100,($AK$21*AU$18*$B$2)-SUM($I57:AT57),IF(AU$18&gt;AT$19,((AU$18-AT$19+1)*$B$2*$AK$21),IF(AU$18&gt;=AT$19,$AK$21*$B$2))),0)</f>
        <v>0</v>
      </c>
      <c r="AV57" s="300">
        <f>IF('Hoja De Calculo'!AW13&gt;='Hoja De Calculo'!AV13,IF(AV$18=100,($AK$21*AV$18*$B$2)-SUM($I57:AU57),IF(AV$18&gt;AU$19,((AV$18-AU$19+1)*$B$2*$AK$21),IF(AV$18&gt;=AU$19,$AK$21*$B$2))),0)</f>
        <v>0</v>
      </c>
      <c r="AW57" s="300">
        <f>IF('Hoja De Calculo'!AX13&gt;='Hoja De Calculo'!AW13,IF(AW$18=100,($AK$21*AW$18*$B$2)-SUM($I57:AV57),IF(AW$18&gt;AV$19,((AW$18-AV$19+1)*$B$2*$AK$21),IF(AW$18&gt;=AV$19,$AK$21*$B$2))),0)</f>
        <v>0</v>
      </c>
      <c r="AX57" s="300">
        <f>IF('Hoja De Calculo'!AY13&gt;='Hoja De Calculo'!AX13,IF(AX$18=100,($AK$21*AX$18*$B$2)-SUM($I57:AW57),IF(AX$18&gt;AW$19,((AX$18-AW$19+1)*$B$2*$AK$21),IF(AX$18&gt;=AW$19,$AK$21*$B$2))),0)</f>
        <v>0</v>
      </c>
      <c r="AY57" s="300">
        <f>IF('Hoja De Calculo'!AZ13&gt;='Hoja De Calculo'!AY13,IF(AY$18=100,($AK$21*AY$18*$B$2)-SUM($I57:AX57),IF(AY$18&gt;AX$19,((AY$18-AX$19+1)*$B$2*$AK$21),IF(AY$18&gt;=AX$19,$AK$21*$B$2))),0)</f>
        <v>0</v>
      </c>
      <c r="AZ57" s="300">
        <f>IF('Hoja De Calculo'!BA13&gt;='Hoja De Calculo'!AZ13,IF(AZ$18=100,($AK$21*AZ$18*$B$2)-SUM($I57:AY57),IF(AZ$18&gt;AY$19,((AZ$18-AY$19+1)*$B$2*$AK$21),IF(AZ$18&gt;=AY$19,$AK$21*$B$2))),0)</f>
        <v>0</v>
      </c>
      <c r="BA57" s="300">
        <f>IF('Hoja De Calculo'!BB13&gt;='Hoja De Calculo'!BA13,IF(BA$18=100,($AK$21*BA$18*$B$2)-SUM($I57:AZ57),IF(BA$18&gt;AZ$19,((BA$18-AZ$19+1)*$B$2*$AK$21),IF(BA$18&gt;=AZ$19,$AK$21*$B$2))),0)</f>
        <v>0</v>
      </c>
      <c r="BB57" s="300">
        <f>IF('Hoja De Calculo'!BC13&gt;='Hoja De Calculo'!BB13,IF(BB$18=100,($AK$21*BB$18*$B$2)-SUM($I57:BA57),IF(BB$18&gt;BA$19,((BB$18-BA$19+1)*$B$2*$AK$21),IF(BB$18&gt;=BA$19,$AK$21*$B$2))),0)</f>
        <v>0</v>
      </c>
      <c r="BC57" s="300">
        <f>IF('Hoja De Calculo'!BD13&gt;='Hoja De Calculo'!BC13,IF(BC$18=100,($AK$21*BC$18*$B$2)-SUM($I57:BB57),IF(BC$18&gt;BB$19,((BC$18-BB$19+1)*$B$2*$AK$21),IF(BC$18&gt;=BB$19,$AK$21*$B$2))),0)</f>
        <v>0</v>
      </c>
      <c r="BD57" s="300">
        <f>IF('Hoja De Calculo'!BE13&gt;='Hoja De Calculo'!BD13,IF(BD$18=100,($AK$21*BD$18*$B$2)-SUM($I57:BC57),IF(BD$18&gt;BC$19,((BD$18-BC$19+1)*$B$2*$AK$21),IF(BD$18&gt;=BC$19,$AK$21*$B$2))),0)</f>
        <v>0</v>
      </c>
      <c r="BE57" s="300">
        <f>IF('Hoja De Calculo'!BF13&gt;='Hoja De Calculo'!BE13,IF(BE$18=100,($AK$21*BE$18*$B$2)-SUM($I57:BD57),IF(BE$18&gt;BD$19,((BE$18-BD$19+1)*$B$2*$AK$21),IF(BE$18&gt;=BD$19,$AK$21*$B$2))),0)</f>
        <v>0</v>
      </c>
      <c r="BF57" s="300">
        <f>IF('Hoja De Calculo'!BG13&gt;='Hoja De Calculo'!BF13,IF(BF$18=100,($AK$21*BF$18*$B$2)-SUM($I57:BE57),IF(BF$18&gt;BE$19,((BF$18-BE$19+1)*$B$2*$AK$21),IF(BF$18&gt;=BE$19,$AK$21*$B$2))),0)</f>
        <v>0</v>
      </c>
      <c r="BG57" s="300">
        <f>IF('Hoja De Calculo'!BH13&gt;='Hoja De Calculo'!BG13,IF(BG$18=100,($AK$21*BG$18*$B$2)-SUM($I57:BF57),IF(BG$18&gt;BF$19,((BG$18-BF$19+1)*$B$2*$AK$21),IF(BG$18&gt;=BF$19,$AK$21*$B$2))),0)</f>
        <v>0</v>
      </c>
      <c r="BH57" s="300">
        <f>IF('Hoja De Calculo'!BI13&gt;='Hoja De Calculo'!BH13,IF(BH$18=100,($AK$21*BH$18*$B$2)-SUM($I57:BG57),IF(BH$18&gt;BG$19,((BH$18-BG$19+1)*$B$2*$AK$21),IF(BH$18&gt;=BG$19,$AK$21*$B$2))),0)</f>
        <v>0</v>
      </c>
      <c r="BI57" s="300">
        <f>IF('Hoja De Calculo'!BJ13&gt;='Hoja De Calculo'!BI13,IF(BI$18=100,($AK$21*BI$18*$B$2)-SUM($I57:BH57),IF(BI$18&gt;BH$19,((BI$18-BH$19+1)*$B$2*$AK$21),IF(BI$18&gt;=BH$19,$AK$21*$B$2))),0)</f>
        <v>0</v>
      </c>
      <c r="BJ57" s="300">
        <f>IF('Hoja De Calculo'!BK13&gt;='Hoja De Calculo'!BJ13,IF(BJ$18=100,($AK$21*BJ$18*$B$2)-SUM($I57:BI57),IF(BJ$18&gt;BI$19,((BJ$18-BI$19+1)*$B$2*$AK$21),IF(BJ$18&gt;=BI$19,$AK$21*$B$2))),0)</f>
        <v>0</v>
      </c>
      <c r="BK57" s="300">
        <f>IF('Hoja De Calculo'!BL13&gt;='Hoja De Calculo'!BK13,IF(BK$18=100,($AK$21*BK$18*$B$2)-SUM($I57:BJ57),IF(BK$18&gt;BJ$19,((BK$18-BJ$19+1)*$B$2*$AK$21),IF(BK$18&gt;=BJ$19,$AK$21*$B$2))),0)</f>
        <v>0</v>
      </c>
      <c r="BL57" s="300">
        <f>IF('Hoja De Calculo'!BM13&gt;='Hoja De Calculo'!BL13,IF(BL$18=100,($AK$21*BL$18*$B$2)-SUM($I57:BK57),IF(BL$18&gt;BK$19,((BL$18-BK$19+1)*$B$2*$AK$21),IF(BL$18&gt;=BK$19,$AK$21*$B$2))),0)</f>
        <v>0</v>
      </c>
      <c r="BM57" s="300">
        <f>IF('Hoja De Calculo'!BN13&gt;='Hoja De Calculo'!BM13,IF(BM$18=100,($AK$21*BM$18*$B$2)-SUM($I57:BL57),IF(BM$18&gt;BL$19,((BM$18-BL$19+1)*$B$2*$AK$21),IF(BM$18&gt;=BL$19,$AK$21*$B$2))),0)</f>
        <v>0</v>
      </c>
      <c r="BN57" s="300">
        <f>IF('Hoja De Calculo'!BO13&gt;='Hoja De Calculo'!BN13,IF(BN$18=100,($AK$21*BN$18*$B$2)-SUM($I57:BM57),IF(BN$18&gt;BM$19,((BN$18-BM$19+1)*$B$2*$AK$21),IF(BN$18&gt;=BM$19,$AK$21*$B$2))),0)</f>
        <v>0</v>
      </c>
      <c r="BO57" s="300">
        <f>IF('Hoja De Calculo'!BP13&gt;='Hoja De Calculo'!BO13,IF(BO$18=100,($AK$21*BO$18*$B$2)-SUM($I57:BN57),IF(BO$18&gt;BN$19,((BO$18-BN$19+1)*$B$2*$AK$21),IF(BO$18&gt;=BN$19,$AK$21*$B$2))),0)</f>
        <v>0</v>
      </c>
      <c r="BP57" s="300">
        <f>IF('Hoja De Calculo'!BQ13&gt;='Hoja De Calculo'!BP13,IF(BP$18=100,($AK$21*BP$18*$B$2)-SUM($I57:BO57),IF(BP$18&gt;BO$19,((BP$18-BO$19+1)*$B$2*$AK$21),IF(BP$18&gt;=BO$19,$AK$21*$B$2))),0)</f>
        <v>0</v>
      </c>
      <c r="BQ57" s="300">
        <f>IF('Hoja De Calculo'!BR13&gt;='Hoja De Calculo'!BQ13,IF(BQ$18=100,($AK$21*BQ$18*$B$2)-SUM($I57:BP57),IF(BQ$18&gt;BP$19,((BQ$18-BP$19+1)*$B$2*$AK$21),IF(BQ$18&gt;=BP$19,$AK$21*$B$2))),0)</f>
        <v>0</v>
      </c>
      <c r="BR57" s="300">
        <f>IF('Hoja De Calculo'!BS13&gt;='Hoja De Calculo'!BR13,IF(BR$18=100,($AK$21*BR$18*$B$2)-SUM($I57:BQ57),IF(BR$18&gt;BQ$19,((BR$18-BQ$19+1)*$B$2*$AK$21),IF(BR$18&gt;=BQ$19,$AK$21*$B$2))),0)</f>
        <v>0</v>
      </c>
      <c r="BS57" s="300">
        <f>IF('Hoja De Calculo'!BT13&gt;='Hoja De Calculo'!BS13,IF(BS$18=100,($AK$21*BS$18*$B$2)-SUM($I57:BR57),IF(BS$18&gt;BR$19,((BS$18-BR$19+1)*$B$2*$AK$21),IF(BS$18&gt;=BR$19,$AK$21*$B$2))),0)</f>
        <v>0</v>
      </c>
      <c r="BT57" s="300">
        <f>IF('Hoja De Calculo'!BU13&gt;='Hoja De Calculo'!BT13,IF(BT$18=100,($AK$21*BT$18*$B$2)-SUM($I57:BS57),IF(BT$18&gt;BS$19,((BT$18-BS$19+1)*$B$2*$AK$21),IF(BT$18&gt;=BS$19,$AK$21*$B$2))),0)</f>
        <v>0</v>
      </c>
      <c r="BU57" s="300">
        <f>IF('Hoja De Calculo'!BV13&gt;='Hoja De Calculo'!BU13,IF(BU$18=100,($AK$21*BU$18*$B$2)-SUM($I57:BT57),IF(BU$18&gt;BT$19,((BU$18-BT$19+1)*$B$2*$AK$21),IF(BU$18&gt;=BT$19,$AK$21*$B$2))),0)</f>
        <v>0</v>
      </c>
      <c r="BV57" s="300">
        <f>IF('Hoja De Calculo'!BW13&gt;='Hoja De Calculo'!BV13,IF(BV$18=100,($AK$21*BV$18*$B$2)-SUM($I57:BU57),IF(BV$18&gt;BU$19,((BV$18-BU$19+1)*$B$2*$AK$21),IF(BV$18&gt;=BU$19,$AK$21*$B$2))),0)</f>
        <v>0</v>
      </c>
      <c r="BW57" s="300">
        <f>IF('Hoja De Calculo'!BX13&gt;='Hoja De Calculo'!BW13,IF(BW$18=100,($AK$21*BW$18*$B$2)-SUM($I57:BV57),IF(BW$18&gt;BV$19,((BW$18-BV$19+1)*$B$2*$AK$21),IF(BW$18&gt;=BV$19,$AK$21*$B$2))),0)</f>
        <v>0</v>
      </c>
      <c r="BX57" s="300">
        <f>IF('Hoja De Calculo'!BY13&gt;='Hoja De Calculo'!BX13,IF(BX$18=100,($AK$21*BX$18*$B$2)-SUM($I57:BW57),IF(BX$18&gt;BW$19,((BX$18-BW$19+1)*$B$2*$AK$21),IF(BX$18&gt;=BW$19,$AK$21*$B$2))),0)</f>
        <v>0</v>
      </c>
      <c r="BY57" s="300">
        <f>IF('Hoja De Calculo'!BZ13&gt;='Hoja De Calculo'!BY13,IF(BY$18=100,($AK$21*BY$18*$B$2)-SUM($I57:BX57),IF(BY$18&gt;BX$19,((BY$18-BX$19+1)*$B$2*$AK$21),IF(BY$18&gt;=BX$19,$AK$21*$B$2))),0)</f>
        <v>0</v>
      </c>
      <c r="BZ57" s="300">
        <f>IF('Hoja De Calculo'!CA13&gt;='Hoja De Calculo'!BZ13,IF(BZ$18=100,($AK$21*BZ$18*$B$2)-SUM($I57:BY57),IF(BZ$18&gt;BY$19,((BZ$18-BY$19+1)*$B$2*$AK$21),IF(BZ$18&gt;=BY$19,$AK$21*$B$2))),0)</f>
        <v>0</v>
      </c>
      <c r="CA57" s="300">
        <f>IF('Hoja De Calculo'!CB13&gt;='Hoja De Calculo'!CA13,IF(CA$18=100,($AK$21*CA$18*$B$2)-SUM($I57:BZ57),IF(CA$18&gt;BZ$19,((CA$18-BZ$19+1)*$B$2*$AK$21),IF(CA$18&gt;=BZ$19,$AK$21*$B$2))),0)</f>
        <v>0</v>
      </c>
      <c r="CB57" s="300">
        <f>IF('Hoja De Calculo'!CC13&gt;='Hoja De Calculo'!CB13,IF(CB$18=100,($AK$21*CB$18*$B$2)-SUM($I57:CA57),IF(CB$18&gt;CA$19,((CB$18-CA$19+1)*$B$2*$AK$21),IF(CB$18&gt;=CA$19,$AK$21*$B$2))),0)</f>
        <v>0</v>
      </c>
      <c r="CC57" s="300">
        <f>IF('Hoja De Calculo'!CD13&gt;='Hoja De Calculo'!CC13,IF(CC$18=100,($AK$21*CC$18*$B$2)-SUM($I57:CB57),IF(CC$18&gt;CB$19,((CC$18-CB$19+1)*$B$2*$AK$21),IF(CC$18&gt;=CB$19,$AK$21*$B$2))),0)</f>
        <v>0</v>
      </c>
      <c r="CD57" s="300">
        <f>IF('Hoja De Calculo'!CE13&gt;='Hoja De Calculo'!CD13,IF(CD$18=100,($AK$21*CD$18*$B$2)-SUM($I57:CC57),IF(CD$18&gt;CC$19,((CD$18-CC$19+1)*$B$2*$AK$21),IF(CD$18&gt;=CC$19,$AK$21*$B$2))),0)</f>
        <v>0</v>
      </c>
      <c r="CE57" s="300">
        <f>IF('Hoja De Calculo'!CF13&gt;='Hoja De Calculo'!CE13,IF(CE$18=100,($AK$21*CE$18*$B$2)-SUM($I57:CD57),IF(CE$18&gt;CD$19,((CE$18-CD$19+1)*$B$2*$AK$21),IF(CE$18&gt;=CD$19,$AK$21*$B$2))),0)</f>
        <v>0</v>
      </c>
      <c r="CF57" s="300">
        <f>IF('Hoja De Calculo'!CG13&gt;='Hoja De Calculo'!CF13,IF(CF$18=100,($AK$21*CF$18*$B$2)-SUM($I57:CE57),IF(CF$18&gt;CE$19,((CF$18-CE$19+1)*$B$2*$AK$21),IF(CF$18&gt;=CE$19,$AK$21*$B$2))),0)</f>
        <v>0</v>
      </c>
      <c r="CG57" s="300">
        <f>IF('Hoja De Calculo'!CH13&gt;='Hoja De Calculo'!CG13,IF(CG$18=100,($AK$21*CG$18*$B$2)-SUM($I57:CF57),IF(CG$18&gt;CF$19,((CG$18-CF$19+1)*$B$2*$AK$21),IF(CG$18&gt;=CF$19,$AK$21*$B$2))),0)</f>
        <v>0</v>
      </c>
      <c r="CH57" s="300">
        <f>IF('Hoja De Calculo'!CI13&gt;='Hoja De Calculo'!CH13,IF(CH$18=100,($AK$21*CH$18*$B$2)-SUM($I57:CG57),IF(CH$18&gt;CG$19,((CH$18-CG$19+1)*$B$2*$AK$21),IF(CH$18&gt;=CG$19,$AK$21*$B$2))),0)</f>
        <v>0</v>
      </c>
      <c r="CI57" s="300">
        <f>IF('Hoja De Calculo'!CJ13&gt;='Hoja De Calculo'!CI13,IF(CI$18=100,($AK$21*CI$18*$B$2)-SUM($I57:CH57),IF(CI$18&gt;CH$19,((CI$18-CH$19+1)*$B$2*$AK$21),IF(CI$18&gt;=CH$19,$AK$21*$B$2))),0)</f>
        <v>0</v>
      </c>
      <c r="CJ57" s="300">
        <f>IF('Hoja De Calculo'!CK13&gt;='Hoja De Calculo'!CJ13,IF(CJ$18=100,($AK$21*CJ$18*$B$2)-SUM($I57:CI57),IF(CJ$18&gt;CI$19,((CJ$18-CI$19+1)*$B$2*$AK$21),IF(CJ$18&gt;=CI$19,$AK$21*$B$2))),0)</f>
        <v>0</v>
      </c>
      <c r="CK57" s="300">
        <f>IF('Hoja De Calculo'!CL13&gt;='Hoja De Calculo'!CK13,IF(CK$18=100,($AK$21*CK$18*$B$2)-SUM($I57:CJ57),IF(CK$18&gt;CJ$19,((CK$18-CJ$19+1)*$B$2*$AK$21),IF(CK$18&gt;=CJ$19,$AK$21*$B$2))),0)</f>
        <v>0</v>
      </c>
      <c r="CL57" s="300">
        <f>IF('Hoja De Calculo'!CM13&gt;='Hoja De Calculo'!CL13,IF(CL$18=100,($AK$21*CL$18*$B$2)-SUM($I57:CK57),IF(CL$18&gt;CK$19,((CL$18-CK$19+1)*$B$2*$AK$21),IF(CL$18&gt;=CK$19,$AK$21*$B$2))),0)</f>
        <v>0</v>
      </c>
      <c r="CM57" s="300">
        <f>IF('Hoja De Calculo'!CN13&gt;='Hoja De Calculo'!CM13,IF(CM$18=100,($AK$21*CM$18*$B$2)-SUM($I57:CL57),IF(CM$18&gt;CL$19,((CM$18-CL$19+1)*$B$2*$AK$21),IF(CM$18&gt;=CL$19,$AK$21*$B$2))),0)</f>
        <v>0</v>
      </c>
      <c r="CN57" s="300">
        <f>IF('Hoja De Calculo'!CO13&gt;='Hoja De Calculo'!CN13,IF(CN$18=100,($AK$21*CN$18*$B$2)-SUM($I57:CM57),IF(CN$18&gt;CM$19,((CN$18-CM$19+1)*$B$2*$AK$21),IF(CN$18&gt;=CM$19,$AK$21*$B$2))),0)</f>
        <v>0</v>
      </c>
      <c r="CO57" s="300">
        <f>IF('Hoja De Calculo'!CP13&gt;='Hoja De Calculo'!CO13,IF(CO$18=100,($AK$21*CO$18*$B$2)-SUM($I57:CN57),IF(CO$18&gt;CN$19,((CO$18-CN$19+1)*$B$2*$AK$21),IF(CO$18&gt;=CN$19,$AK$21*$B$2))),0)</f>
        <v>0</v>
      </c>
      <c r="CP57" s="300">
        <f>IF('Hoja De Calculo'!CQ13&gt;='Hoja De Calculo'!CP13,IF(CP$18=100,($AK$21*CP$18*$B$2)-SUM($I57:CO57),IF(CP$18&gt;CO$19,((CP$18-CO$19+1)*$B$2*$AK$21),IF(CP$18&gt;=CO$19,$AK$21*$B$2))),0)</f>
        <v>0</v>
      </c>
      <c r="CQ57" s="300">
        <f>IF('Hoja De Calculo'!CR13&gt;='Hoja De Calculo'!CQ13,IF(CQ$18=100,($AK$21*CQ$18*$B$2)-SUM($I57:CP57),IF(CQ$18&gt;CP$19,((CQ$18-CP$19+1)*$B$2*$AK$21),IF(CQ$18&gt;=CP$19,$AK$21*$B$2))),0)</f>
        <v>0</v>
      </c>
      <c r="CR57" s="300">
        <f>IF('Hoja De Calculo'!CS13&gt;='Hoja De Calculo'!CR13,IF(CR$18=100,($AK$21*CR$18*$B$2)-SUM($I57:CQ57),IF(CR$18&gt;CQ$19,((CR$18-CQ$19+1)*$B$2*$AK$21),IF(CR$18&gt;=CQ$19,$AK$21*$B$2))),0)</f>
        <v>0</v>
      </c>
      <c r="CS57" s="300">
        <f>IF('Hoja De Calculo'!CT13&gt;='Hoja De Calculo'!CS13,IF(CS$18=100,($AK$21*CS$18*$B$2)-SUM($I57:CR57),IF(CS$18&gt;CR$19,((CS$18-CR$19+1)*$B$2*$AK$21),IF(CS$18&gt;=CR$19,$AK$21*$B$2))),0)</f>
        <v>0</v>
      </c>
      <c r="CT57" s="300">
        <f>IF('Hoja De Calculo'!CU13&gt;='Hoja De Calculo'!CT13,IF(CT$18=100,($AK$21*CT$18*$B$2)-SUM($I57:CS57),IF(CT$18&gt;CS$19,((CT$18-CS$19+1)*$B$2*$AK$21),IF(CT$18&gt;=CS$19,$AK$21*$B$2))),0)</f>
        <v>0</v>
      </c>
      <c r="CU57" s="300">
        <f>IF('Hoja De Calculo'!CV13&gt;='Hoja De Calculo'!CU13,IF(CU$18=100,($AK$21*CU$18*$B$2)-SUM($I57:CT57),IF(CU$18&gt;CT$19,((CU$18-CT$19+1)*$B$2*$AK$21),IF(CU$18&gt;=CT$19,$AK$21*$B$2))),0)</f>
        <v>0</v>
      </c>
      <c r="CV57" s="300">
        <f>IF('Hoja De Calculo'!CW13&gt;='Hoja De Calculo'!CV13,IF(CV$18=100,($AK$21*CV$18*$B$2)-SUM($I57:CU57),IF(CV$18&gt;CU$19,((CV$18-CU$19+1)*$B$2*$AK$21),IF(CV$18&gt;=CU$19,$AK$21*$B$2))),0)</f>
        <v>0</v>
      </c>
      <c r="CW57" s="300">
        <f>IF('Hoja De Calculo'!CX13&gt;='Hoja De Calculo'!CW13,IF(CW$18=100,($AK$21*CW$18*$B$2)-SUM($I57:CV57),IF(CW$18&gt;CV$19,((CW$18-CV$19+1)*$B$2*$AK$21),IF(CW$18&gt;=CV$19,$AK$21*$B$2))),0)</f>
        <v>0</v>
      </c>
    </row>
    <row r="58" spans="1:101" x14ac:dyDescent="0.35">
      <c r="A58" t="s">
        <v>191</v>
      </c>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87">
        <f>(AL$21*$B$2*(AL$19+(IF(AL$19=100,0,1))))</f>
        <v>0</v>
      </c>
      <c r="AM58" s="300">
        <f>IF('Hoja De Calculo'!AN13&gt;='Hoja De Calculo'!AM13,IF(AM$18=100,($AL$21*AM$18*$B$2)-SUM($I58:AL58),IF(AM$18&gt;AL$19,((AM$18-AL$19+1)*$B$2*$AL$21),IF(AM$18&gt;=AL$19,$AL$21*$B$2))),0)</f>
        <v>0</v>
      </c>
      <c r="AN58" s="300">
        <f>IF('Hoja De Calculo'!AO13&gt;='Hoja De Calculo'!AN13,IF(AN$18=100,($AL$21*AN$18*$B$2)-SUM($I58:AM58),IF(AN$18&gt;AM$19,((AN$18-AM$19+1)*$B$2*$AL$21),IF(AN$18&gt;=AM$19,$AL$21*$B$2))),0)</f>
        <v>0</v>
      </c>
      <c r="AO58" s="300">
        <f>IF('Hoja De Calculo'!AP13&gt;='Hoja De Calculo'!AO13,IF(AO$18=100,($AL$21*AO$18*$B$2)-SUM($I58:AN58),IF(AO$18&gt;AN$19,((AO$18-AN$19+1)*$B$2*$AL$21),IF(AO$18&gt;=AN$19,$AL$21*$B$2))),0)</f>
        <v>0</v>
      </c>
      <c r="AP58" s="300">
        <f>IF('Hoja De Calculo'!AQ13&gt;='Hoja De Calculo'!AP13,IF(AP$18=100,($AL$21*AP$18*$B$2)-SUM($I58:AO58),IF(AP$18&gt;AO$19,((AP$18-AO$19+1)*$B$2*$AL$21),IF(AP$18&gt;=AO$19,$AL$21*$B$2))),0)</f>
        <v>0</v>
      </c>
      <c r="AQ58" s="300">
        <f>IF('Hoja De Calculo'!AR13&gt;='Hoja De Calculo'!AQ13,IF(AQ$18=100,($AL$21*AQ$18*$B$2)-SUM($I58:AP58),IF(AQ$18&gt;AP$19,((AQ$18-AP$19+1)*$B$2*$AL$21),IF(AQ$18&gt;=AP$19,$AL$21*$B$2))),0)</f>
        <v>0</v>
      </c>
      <c r="AR58" s="300">
        <f>IF('Hoja De Calculo'!AS13&gt;='Hoja De Calculo'!AR13,IF(AR$18=100,($AL$21*AR$18*$B$2)-SUM($I58:AQ58),IF(AR$18&gt;AQ$19,((AR$18-AQ$19+1)*$B$2*$AL$21),IF(AR$18&gt;=AQ$19,$AL$21*$B$2))),0)</f>
        <v>0</v>
      </c>
      <c r="AS58" s="300">
        <f>IF('Hoja De Calculo'!AT13&gt;='Hoja De Calculo'!AS13,IF(AS$18=100,($AL$21*AS$18*$B$2)-SUM($I58:AR58),IF(AS$18&gt;AR$19,((AS$18-AR$19+1)*$B$2*$AL$21),IF(AS$18&gt;=AR$19,$AL$21*$B$2))),0)</f>
        <v>0</v>
      </c>
      <c r="AT58" s="300">
        <f>IF('Hoja De Calculo'!AU13&gt;='Hoja De Calculo'!AT13,IF(AT$18=100,($AL$21*AT$18*$B$2)-SUM($I58:AS58),IF(AT$18&gt;AS$19,((AT$18-AS$19+1)*$B$2*$AL$21),IF(AT$18&gt;=AS$19,$AL$21*$B$2))),0)</f>
        <v>0</v>
      </c>
      <c r="AU58" s="300">
        <f>IF('Hoja De Calculo'!AV13&gt;='Hoja De Calculo'!AU13,IF(AU$18=100,($AL$21*AU$18*$B$2)-SUM($I58:AT58),IF(AU$18&gt;AT$19,((AU$18-AT$19+1)*$B$2*$AL$21),IF(AU$18&gt;=AT$19,$AL$21*$B$2))),0)</f>
        <v>0</v>
      </c>
      <c r="AV58" s="300">
        <f>IF('Hoja De Calculo'!AW13&gt;='Hoja De Calculo'!AV13,IF(AV$18=100,($AL$21*AV$18*$B$2)-SUM($I58:AU58),IF(AV$18&gt;AU$19,((AV$18-AU$19+1)*$B$2*$AL$21),IF(AV$18&gt;=AU$19,$AL$21*$B$2))),0)</f>
        <v>0</v>
      </c>
      <c r="AW58" s="300">
        <f>IF('Hoja De Calculo'!AX13&gt;='Hoja De Calculo'!AW13,IF(AW$18=100,($AL$21*AW$18*$B$2)-SUM($I58:AV58),IF(AW$18&gt;AV$19,((AW$18-AV$19+1)*$B$2*$AL$21),IF(AW$18&gt;=AV$19,$AL$21*$B$2))),0)</f>
        <v>0</v>
      </c>
      <c r="AX58" s="300">
        <f>IF('Hoja De Calculo'!AY13&gt;='Hoja De Calculo'!AX13,IF(AX$18=100,($AL$21*AX$18*$B$2)-SUM($I58:AW58),IF(AX$18&gt;AW$19,((AX$18-AW$19+1)*$B$2*$AL$21),IF(AX$18&gt;=AW$19,$AL$21*$B$2))),0)</f>
        <v>0</v>
      </c>
      <c r="AY58" s="300">
        <f>IF('Hoja De Calculo'!AZ13&gt;='Hoja De Calculo'!AY13,IF(AY$18=100,($AL$21*AY$18*$B$2)-SUM($I58:AX58),IF(AY$18&gt;AX$19,((AY$18-AX$19+1)*$B$2*$AL$21),IF(AY$18&gt;=AX$19,$AL$21*$B$2))),0)</f>
        <v>0</v>
      </c>
      <c r="AZ58" s="300">
        <f>IF('Hoja De Calculo'!BA13&gt;='Hoja De Calculo'!AZ13,IF(AZ$18=100,($AL$21*AZ$18*$B$2)-SUM($I58:AY58),IF(AZ$18&gt;AY$19,((AZ$18-AY$19+1)*$B$2*$AL$21),IF(AZ$18&gt;=AY$19,$AL$21*$B$2))),0)</f>
        <v>0</v>
      </c>
      <c r="BA58" s="300">
        <f>IF('Hoja De Calculo'!BB13&gt;='Hoja De Calculo'!BA13,IF(BA$18=100,($AL$21*BA$18*$B$2)-SUM($I58:AZ58),IF(BA$18&gt;AZ$19,((BA$18-AZ$19+1)*$B$2*$AL$21),IF(BA$18&gt;=AZ$19,$AL$21*$B$2))),0)</f>
        <v>0</v>
      </c>
      <c r="BB58" s="300">
        <f>IF('Hoja De Calculo'!BC13&gt;='Hoja De Calculo'!BB13,IF(BB$18=100,($AL$21*BB$18*$B$2)-SUM($I58:BA58),IF(BB$18&gt;BA$19,((BB$18-BA$19+1)*$B$2*$AL$21),IF(BB$18&gt;=BA$19,$AL$21*$B$2))),0)</f>
        <v>0</v>
      </c>
      <c r="BC58" s="300">
        <f>IF('Hoja De Calculo'!BD13&gt;='Hoja De Calculo'!BC13,IF(BC$18=100,($AL$21*BC$18*$B$2)-SUM($I58:BB58),IF(BC$18&gt;BB$19,((BC$18-BB$19+1)*$B$2*$AL$21),IF(BC$18&gt;=BB$19,$AL$21*$B$2))),0)</f>
        <v>0</v>
      </c>
      <c r="BD58" s="300">
        <f>IF('Hoja De Calculo'!BE13&gt;='Hoja De Calculo'!BD13,IF(BD$18=100,($AL$21*BD$18*$B$2)-SUM($I58:BC58),IF(BD$18&gt;BC$19,((BD$18-BC$19+1)*$B$2*$AL$21),IF(BD$18&gt;=BC$19,$AL$21*$B$2))),0)</f>
        <v>0</v>
      </c>
      <c r="BE58" s="300">
        <f>IF('Hoja De Calculo'!BF13&gt;='Hoja De Calculo'!BE13,IF(BE$18=100,($AL$21*BE$18*$B$2)-SUM($I58:BD58),IF(BE$18&gt;BD$19,((BE$18-BD$19+1)*$B$2*$AL$21),IF(BE$18&gt;=BD$19,$AL$21*$B$2))),0)</f>
        <v>0</v>
      </c>
      <c r="BF58" s="300">
        <f>IF('Hoja De Calculo'!BG13&gt;='Hoja De Calculo'!BF13,IF(BF$18=100,($AL$21*BF$18*$B$2)-SUM($I58:BE58),IF(BF$18&gt;BE$19,((BF$18-BE$19+1)*$B$2*$AL$21),IF(BF$18&gt;=BE$19,$AL$21*$B$2))),0)</f>
        <v>0</v>
      </c>
      <c r="BG58" s="300">
        <f>IF('Hoja De Calculo'!BH13&gt;='Hoja De Calculo'!BG13,IF(BG$18=100,($AL$21*BG$18*$B$2)-SUM($I58:BF58),IF(BG$18&gt;BF$19,((BG$18-BF$19+1)*$B$2*$AL$21),IF(BG$18&gt;=BF$19,$AL$21*$B$2))),0)</f>
        <v>0</v>
      </c>
      <c r="BH58" s="300">
        <f>IF('Hoja De Calculo'!BI13&gt;='Hoja De Calculo'!BH13,IF(BH$18=100,($AL$21*BH$18*$B$2)-SUM($I58:BG58),IF(BH$18&gt;BG$19,((BH$18-BG$19+1)*$B$2*$AL$21),IF(BH$18&gt;=BG$19,$AL$21*$B$2))),0)</f>
        <v>0</v>
      </c>
      <c r="BI58" s="300">
        <f>IF('Hoja De Calculo'!BJ13&gt;='Hoja De Calculo'!BI13,IF(BI$18=100,($AL$21*BI$18*$B$2)-SUM($I58:BH58),IF(BI$18&gt;BH$19,((BI$18-BH$19+1)*$B$2*$AL$21),IF(BI$18&gt;=BH$19,$AL$21*$B$2))),0)</f>
        <v>0</v>
      </c>
      <c r="BJ58" s="300">
        <f>IF('Hoja De Calculo'!BK13&gt;='Hoja De Calculo'!BJ13,IF(BJ$18=100,($AL$21*BJ$18*$B$2)-SUM($I58:BI58),IF(BJ$18&gt;BI$19,((BJ$18-BI$19+1)*$B$2*$AL$21),IF(BJ$18&gt;=BI$19,$AL$21*$B$2))),0)</f>
        <v>0</v>
      </c>
      <c r="BK58" s="300">
        <f>IF('Hoja De Calculo'!BL13&gt;='Hoja De Calculo'!BK13,IF(BK$18=100,($AL$21*BK$18*$B$2)-SUM($I58:BJ58),IF(BK$18&gt;BJ$19,((BK$18-BJ$19+1)*$B$2*$AL$21),IF(BK$18&gt;=BJ$19,$AL$21*$B$2))),0)</f>
        <v>0</v>
      </c>
      <c r="BL58" s="300">
        <f>IF('Hoja De Calculo'!BM13&gt;='Hoja De Calculo'!BL13,IF(BL$18=100,($AL$21*BL$18*$B$2)-SUM($I58:BK58),IF(BL$18&gt;BK$19,((BL$18-BK$19+1)*$B$2*$AL$21),IF(BL$18&gt;=BK$19,$AL$21*$B$2))),0)</f>
        <v>0</v>
      </c>
      <c r="BM58" s="300">
        <f>IF('Hoja De Calculo'!BN13&gt;='Hoja De Calculo'!BM13,IF(BM$18=100,($AL$21*BM$18*$B$2)-SUM($I58:BL58),IF(BM$18&gt;BL$19,((BM$18-BL$19+1)*$B$2*$AL$21),IF(BM$18&gt;=BL$19,$AL$21*$B$2))),0)</f>
        <v>0</v>
      </c>
      <c r="BN58" s="300">
        <f>IF('Hoja De Calculo'!BO13&gt;='Hoja De Calculo'!BN13,IF(BN$18=100,($AL$21*BN$18*$B$2)-SUM($I58:BM58),IF(BN$18&gt;BM$19,((BN$18-BM$19+1)*$B$2*$AL$21),IF(BN$18&gt;=BM$19,$AL$21*$B$2))),0)</f>
        <v>0</v>
      </c>
      <c r="BO58" s="300">
        <f>IF('Hoja De Calculo'!BP13&gt;='Hoja De Calculo'!BO13,IF(BO$18=100,($AL$21*BO$18*$B$2)-SUM($I58:BN58),IF(BO$18&gt;BN$19,((BO$18-BN$19+1)*$B$2*$AL$21),IF(BO$18&gt;=BN$19,$AL$21*$B$2))),0)</f>
        <v>0</v>
      </c>
      <c r="BP58" s="300">
        <f>IF('Hoja De Calculo'!BQ13&gt;='Hoja De Calculo'!BP13,IF(BP$18=100,($AL$21*BP$18*$B$2)-SUM($I58:BO58),IF(BP$18&gt;BO$19,((BP$18-BO$19+1)*$B$2*$AL$21),IF(BP$18&gt;=BO$19,$AL$21*$B$2))),0)</f>
        <v>0</v>
      </c>
      <c r="BQ58" s="300">
        <f>IF('Hoja De Calculo'!BR13&gt;='Hoja De Calculo'!BQ13,IF(BQ$18=100,($AL$21*BQ$18*$B$2)-SUM($I58:BP58),IF(BQ$18&gt;BP$19,((BQ$18-BP$19+1)*$B$2*$AL$21),IF(BQ$18&gt;=BP$19,$AL$21*$B$2))),0)</f>
        <v>0</v>
      </c>
      <c r="BR58" s="300">
        <f>IF('Hoja De Calculo'!BS13&gt;='Hoja De Calculo'!BR13,IF(BR$18=100,($AL$21*BR$18*$B$2)-SUM($I58:BQ58),IF(BR$18&gt;BQ$19,((BR$18-BQ$19+1)*$B$2*$AL$21),IF(BR$18&gt;=BQ$19,$AL$21*$B$2))),0)</f>
        <v>0</v>
      </c>
      <c r="BS58" s="300">
        <f>IF('Hoja De Calculo'!BT13&gt;='Hoja De Calculo'!BS13,IF(BS$18=100,($AL$21*BS$18*$B$2)-SUM($I58:BR58),IF(BS$18&gt;BR$19,((BS$18-BR$19+1)*$B$2*$AL$21),IF(BS$18&gt;=BR$19,$AL$21*$B$2))),0)</f>
        <v>0</v>
      </c>
      <c r="BT58" s="300">
        <f>IF('Hoja De Calculo'!BU13&gt;='Hoja De Calculo'!BT13,IF(BT$18=100,($AL$21*BT$18*$B$2)-SUM($I58:BS58),IF(BT$18&gt;BS$19,((BT$18-BS$19+1)*$B$2*$AL$21),IF(BT$18&gt;=BS$19,$AL$21*$B$2))),0)</f>
        <v>0</v>
      </c>
      <c r="BU58" s="300">
        <f>IF('Hoja De Calculo'!BV13&gt;='Hoja De Calculo'!BU13,IF(BU$18=100,($AL$21*BU$18*$B$2)-SUM($I58:BT58),IF(BU$18&gt;BT$19,((BU$18-BT$19+1)*$B$2*$AL$21),IF(BU$18&gt;=BT$19,$AL$21*$B$2))),0)</f>
        <v>0</v>
      </c>
      <c r="BV58" s="300">
        <f>IF('Hoja De Calculo'!BW13&gt;='Hoja De Calculo'!BV13,IF(BV$18=100,($AL$21*BV$18*$B$2)-SUM($I58:BU58),IF(BV$18&gt;BU$19,((BV$18-BU$19+1)*$B$2*$AL$21),IF(BV$18&gt;=BU$19,$AL$21*$B$2))),0)</f>
        <v>0</v>
      </c>
      <c r="BW58" s="300">
        <f>IF('Hoja De Calculo'!BX13&gt;='Hoja De Calculo'!BW13,IF(BW$18=100,($AL$21*BW$18*$B$2)-SUM($I58:BV58),IF(BW$18&gt;BV$19,((BW$18-BV$19+1)*$B$2*$AL$21),IF(BW$18&gt;=BV$19,$AL$21*$B$2))),0)</f>
        <v>0</v>
      </c>
      <c r="BX58" s="300">
        <f>IF('Hoja De Calculo'!BY13&gt;='Hoja De Calculo'!BX13,IF(BX$18=100,($AL$21*BX$18*$B$2)-SUM($I58:BW58),IF(BX$18&gt;BW$19,((BX$18-BW$19+1)*$B$2*$AL$21),IF(BX$18&gt;=BW$19,$AL$21*$B$2))),0)</f>
        <v>0</v>
      </c>
      <c r="BY58" s="300">
        <f>IF('Hoja De Calculo'!BZ13&gt;='Hoja De Calculo'!BY13,IF(BY$18=100,($AL$21*BY$18*$B$2)-SUM($I58:BX58),IF(BY$18&gt;BX$19,((BY$18-BX$19+1)*$B$2*$AL$21),IF(BY$18&gt;=BX$19,$AL$21*$B$2))),0)</f>
        <v>0</v>
      </c>
      <c r="BZ58" s="300">
        <f>IF('Hoja De Calculo'!CA13&gt;='Hoja De Calculo'!BZ13,IF(BZ$18=100,($AL$21*BZ$18*$B$2)-SUM($I58:BY58),IF(BZ$18&gt;BY$19,((BZ$18-BY$19+1)*$B$2*$AL$21),IF(BZ$18&gt;=BY$19,$AL$21*$B$2))),0)</f>
        <v>0</v>
      </c>
      <c r="CA58" s="300">
        <f>IF('Hoja De Calculo'!CB13&gt;='Hoja De Calculo'!CA13,IF(CA$18=100,($AL$21*CA$18*$B$2)-SUM($I58:BZ58),IF(CA$18&gt;BZ$19,((CA$18-BZ$19+1)*$B$2*$AL$21),IF(CA$18&gt;=BZ$19,$AL$21*$B$2))),0)</f>
        <v>0</v>
      </c>
      <c r="CB58" s="300">
        <f>IF('Hoja De Calculo'!CC13&gt;='Hoja De Calculo'!CB13,IF(CB$18=100,($AL$21*CB$18*$B$2)-SUM($I58:CA58),IF(CB$18&gt;CA$19,((CB$18-CA$19+1)*$B$2*$AL$21),IF(CB$18&gt;=CA$19,$AL$21*$B$2))),0)</f>
        <v>0</v>
      </c>
      <c r="CC58" s="300">
        <f>IF('Hoja De Calculo'!CD13&gt;='Hoja De Calculo'!CC13,IF(CC$18=100,($AL$21*CC$18*$B$2)-SUM($I58:CB58),IF(CC$18&gt;CB$19,((CC$18-CB$19+1)*$B$2*$AL$21),IF(CC$18&gt;=CB$19,$AL$21*$B$2))),0)</f>
        <v>0</v>
      </c>
      <c r="CD58" s="300">
        <f>IF('Hoja De Calculo'!CE13&gt;='Hoja De Calculo'!CD13,IF(CD$18=100,($AL$21*CD$18*$B$2)-SUM($I58:CC58),IF(CD$18&gt;CC$19,((CD$18-CC$19+1)*$B$2*$AL$21),IF(CD$18&gt;=CC$19,$AL$21*$B$2))),0)</f>
        <v>0</v>
      </c>
      <c r="CE58" s="300">
        <f>IF('Hoja De Calculo'!CF13&gt;='Hoja De Calculo'!CE13,IF(CE$18=100,($AL$21*CE$18*$B$2)-SUM($I58:CD58),IF(CE$18&gt;CD$19,((CE$18-CD$19+1)*$B$2*$AL$21),IF(CE$18&gt;=CD$19,$AL$21*$B$2))),0)</f>
        <v>0</v>
      </c>
      <c r="CF58" s="300">
        <f>IF('Hoja De Calculo'!CG13&gt;='Hoja De Calculo'!CF13,IF(CF$18=100,($AL$21*CF$18*$B$2)-SUM($I58:CE58),IF(CF$18&gt;CE$19,((CF$18-CE$19+1)*$B$2*$AL$21),IF(CF$18&gt;=CE$19,$AL$21*$B$2))),0)</f>
        <v>0</v>
      </c>
      <c r="CG58" s="300">
        <f>IF('Hoja De Calculo'!CH13&gt;='Hoja De Calculo'!CG13,IF(CG$18=100,($AL$21*CG$18*$B$2)-SUM($I58:CF58),IF(CG$18&gt;CF$19,((CG$18-CF$19+1)*$B$2*$AL$21),IF(CG$18&gt;=CF$19,$AL$21*$B$2))),0)</f>
        <v>0</v>
      </c>
      <c r="CH58" s="300">
        <f>IF('Hoja De Calculo'!CI13&gt;='Hoja De Calculo'!CH13,IF(CH$18=100,($AL$21*CH$18*$B$2)-SUM($I58:CG58),IF(CH$18&gt;CG$19,((CH$18-CG$19+1)*$B$2*$AL$21),IF(CH$18&gt;=CG$19,$AL$21*$B$2))),0)</f>
        <v>0</v>
      </c>
      <c r="CI58" s="300">
        <f>IF('Hoja De Calculo'!CJ13&gt;='Hoja De Calculo'!CI13,IF(CI$18=100,($AL$21*CI$18*$B$2)-SUM($I58:CH58),IF(CI$18&gt;CH$19,((CI$18-CH$19+1)*$B$2*$AL$21),IF(CI$18&gt;=CH$19,$AL$21*$B$2))),0)</f>
        <v>0</v>
      </c>
      <c r="CJ58" s="300">
        <f>IF('Hoja De Calculo'!CK13&gt;='Hoja De Calculo'!CJ13,IF(CJ$18=100,($AL$21*CJ$18*$B$2)-SUM($I58:CI58),IF(CJ$18&gt;CI$19,((CJ$18-CI$19+1)*$B$2*$AL$21),IF(CJ$18&gt;=CI$19,$AL$21*$B$2))),0)</f>
        <v>0</v>
      </c>
      <c r="CK58" s="300">
        <f>IF('Hoja De Calculo'!CL13&gt;='Hoja De Calculo'!CK13,IF(CK$18=100,($AL$21*CK$18*$B$2)-SUM($I58:CJ58),IF(CK$18&gt;CJ$19,((CK$18-CJ$19+1)*$B$2*$AL$21),IF(CK$18&gt;=CJ$19,$AL$21*$B$2))),0)</f>
        <v>0</v>
      </c>
      <c r="CL58" s="300">
        <f>IF('Hoja De Calculo'!CM13&gt;='Hoja De Calculo'!CL13,IF(CL$18=100,($AL$21*CL$18*$B$2)-SUM($I58:CK58),IF(CL$18&gt;CK$19,((CL$18-CK$19+1)*$B$2*$AL$21),IF(CL$18&gt;=CK$19,$AL$21*$B$2))),0)</f>
        <v>0</v>
      </c>
      <c r="CM58" s="300">
        <f>IF('Hoja De Calculo'!CN13&gt;='Hoja De Calculo'!CM13,IF(CM$18=100,($AL$21*CM$18*$B$2)-SUM($I58:CL58),IF(CM$18&gt;CL$19,((CM$18-CL$19+1)*$B$2*$AL$21),IF(CM$18&gt;=CL$19,$AL$21*$B$2))),0)</f>
        <v>0</v>
      </c>
      <c r="CN58" s="300">
        <f>IF('Hoja De Calculo'!CO13&gt;='Hoja De Calculo'!CN13,IF(CN$18=100,($AL$21*CN$18*$B$2)-SUM($I58:CM58),IF(CN$18&gt;CM$19,((CN$18-CM$19+1)*$B$2*$AL$21),IF(CN$18&gt;=CM$19,$AL$21*$B$2))),0)</f>
        <v>0</v>
      </c>
      <c r="CO58" s="300">
        <f>IF('Hoja De Calculo'!CP13&gt;='Hoja De Calculo'!CO13,IF(CO$18=100,($AL$21*CO$18*$B$2)-SUM($I58:CN58),IF(CO$18&gt;CN$19,((CO$18-CN$19+1)*$B$2*$AL$21),IF(CO$18&gt;=CN$19,$AL$21*$B$2))),0)</f>
        <v>0</v>
      </c>
      <c r="CP58" s="300">
        <f>IF('Hoja De Calculo'!CQ13&gt;='Hoja De Calculo'!CP13,IF(CP$18=100,($AL$21*CP$18*$B$2)-SUM($I58:CO58),IF(CP$18&gt;CO$19,((CP$18-CO$19+1)*$B$2*$AL$21),IF(CP$18&gt;=CO$19,$AL$21*$B$2))),0)</f>
        <v>0</v>
      </c>
      <c r="CQ58" s="300">
        <f>IF('Hoja De Calculo'!CR13&gt;='Hoja De Calculo'!CQ13,IF(CQ$18=100,($AL$21*CQ$18*$B$2)-SUM($I58:CP58),IF(CQ$18&gt;CP$19,((CQ$18-CP$19+1)*$B$2*$AL$21),IF(CQ$18&gt;=CP$19,$AL$21*$B$2))),0)</f>
        <v>0</v>
      </c>
      <c r="CR58" s="300">
        <f>IF('Hoja De Calculo'!CS13&gt;='Hoja De Calculo'!CR13,IF(CR$18=100,($AL$21*CR$18*$B$2)-SUM($I58:CQ58),IF(CR$18&gt;CQ$19,((CR$18-CQ$19+1)*$B$2*$AL$21),IF(CR$18&gt;=CQ$19,$AL$21*$B$2))),0)</f>
        <v>0</v>
      </c>
      <c r="CS58" s="300">
        <f>IF('Hoja De Calculo'!CT13&gt;='Hoja De Calculo'!CS13,IF(CS$18=100,($AL$21*CS$18*$B$2)-SUM($I58:CR58),IF(CS$18&gt;CR$19,((CS$18-CR$19+1)*$B$2*$AL$21),IF(CS$18&gt;=CR$19,$AL$21*$B$2))),0)</f>
        <v>0</v>
      </c>
      <c r="CT58" s="300">
        <f>IF('Hoja De Calculo'!CU13&gt;='Hoja De Calculo'!CT13,IF(CT$18=100,($AL$21*CT$18*$B$2)-SUM($I58:CS58),IF(CT$18&gt;CS$19,((CT$18-CS$19+1)*$B$2*$AL$21),IF(CT$18&gt;=CS$19,$AL$21*$B$2))),0)</f>
        <v>0</v>
      </c>
      <c r="CU58" s="300">
        <f>IF('Hoja De Calculo'!CV13&gt;='Hoja De Calculo'!CU13,IF(CU$18=100,($AL$21*CU$18*$B$2)-SUM($I58:CT58),IF(CU$18&gt;CT$19,((CU$18-CT$19+1)*$B$2*$AL$21),IF(CU$18&gt;=CT$19,$AL$21*$B$2))),0)</f>
        <v>0</v>
      </c>
      <c r="CV58" s="300">
        <f>IF('Hoja De Calculo'!CW13&gt;='Hoja De Calculo'!CV13,IF(CV$18=100,($AL$21*CV$18*$B$2)-SUM($I58:CU58),IF(CV$18&gt;CU$19,((CV$18-CU$19+1)*$B$2*$AL$21),IF(CV$18&gt;=CU$19,$AL$21*$B$2))),0)</f>
        <v>0</v>
      </c>
      <c r="CW58" s="300">
        <f>IF('Hoja De Calculo'!CX13&gt;='Hoja De Calculo'!CW13,IF(CW$18=100,($AL$21*CW$18*$B$2)-SUM($I58:CV58),IF(CW$18&gt;CV$19,((CW$18-CV$19+1)*$B$2*$AL$21),IF(CW$18&gt;=CV$19,$AL$21*$B$2))),0)</f>
        <v>0</v>
      </c>
    </row>
    <row r="59" spans="1:101" x14ac:dyDescent="0.35">
      <c r="A59" t="s">
        <v>192</v>
      </c>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87">
        <f>(AM$21*$B$2*(AM$19+(IF(AM$19=100,0,1))))</f>
        <v>0</v>
      </c>
      <c r="AN59" s="300">
        <f>IF('Hoja De Calculo'!AO13&gt;='Hoja De Calculo'!AN13,IF(AN$18=100,($AM$21*AN$18*$B$2)-SUM($I59:AM59),IF(AN$18&gt;AM$19,((AN$18-AM$19+1)*$B$2*$AM$21),IF(AN$18&gt;=AM$19,$AM$21*$B$2))),0)</f>
        <v>0</v>
      </c>
      <c r="AO59" s="300">
        <f>IF('Hoja De Calculo'!AP13&gt;='Hoja De Calculo'!AO13,IF(AO$18=100,($AM$21*AO$18*$B$2)-SUM($I59:AN59),IF(AO$18&gt;AN$19,((AO$18-AN$19+1)*$B$2*$AM$21),IF(AO$18&gt;=AN$19,$AM$21*$B$2))),0)</f>
        <v>0</v>
      </c>
      <c r="AP59" s="300">
        <f>IF('Hoja De Calculo'!AQ13&gt;='Hoja De Calculo'!AP13,IF(AP$18=100,($AM$21*AP$18*$B$2)-SUM($I59:AO59),IF(AP$18&gt;AO$19,((AP$18-AO$19+1)*$B$2*$AM$21),IF(AP$18&gt;=AO$19,$AM$21*$B$2))),0)</f>
        <v>0</v>
      </c>
      <c r="AQ59" s="300">
        <f>IF('Hoja De Calculo'!AR13&gt;='Hoja De Calculo'!AQ13,IF(AQ$18=100,($AM$21*AQ$18*$B$2)-SUM($I59:AP59),IF(AQ$18&gt;AP$19,((AQ$18-AP$19+1)*$B$2*$AM$21),IF(AQ$18&gt;=AP$19,$AM$21*$B$2))),0)</f>
        <v>0</v>
      </c>
      <c r="AR59" s="300">
        <f>IF('Hoja De Calculo'!AS13&gt;='Hoja De Calculo'!AR13,IF(AR$18=100,($AM$21*AR$18*$B$2)-SUM($I59:AQ59),IF(AR$18&gt;AQ$19,((AR$18-AQ$19+1)*$B$2*$AM$21),IF(AR$18&gt;=AQ$19,$AM$21*$B$2))),0)</f>
        <v>0</v>
      </c>
      <c r="AS59" s="300">
        <f>IF('Hoja De Calculo'!AT13&gt;='Hoja De Calculo'!AS13,IF(AS$18=100,($AM$21*AS$18*$B$2)-SUM($I59:AR59),IF(AS$18&gt;AR$19,((AS$18-AR$19+1)*$B$2*$AM$21),IF(AS$18&gt;=AR$19,$AM$21*$B$2))),0)</f>
        <v>0</v>
      </c>
      <c r="AT59" s="300">
        <f>IF('Hoja De Calculo'!AU13&gt;='Hoja De Calculo'!AT13,IF(AT$18=100,($AM$21*AT$18*$B$2)-SUM($I59:AS59),IF(AT$18&gt;AS$19,((AT$18-AS$19+1)*$B$2*$AM$21),IF(AT$18&gt;=AS$19,$AM$21*$B$2))),0)</f>
        <v>0</v>
      </c>
      <c r="AU59" s="300">
        <f>IF('Hoja De Calculo'!AV13&gt;='Hoja De Calculo'!AU13,IF(AU$18=100,($AM$21*AU$18*$B$2)-SUM($I59:AT59),IF(AU$18&gt;AT$19,((AU$18-AT$19+1)*$B$2*$AM$21),IF(AU$18&gt;=AT$19,$AM$21*$B$2))),0)</f>
        <v>0</v>
      </c>
      <c r="AV59" s="300">
        <f>IF('Hoja De Calculo'!AW13&gt;='Hoja De Calculo'!AV13,IF(AV$18=100,($AM$21*AV$18*$B$2)-SUM($I59:AU59),IF(AV$18&gt;AU$19,((AV$18-AU$19+1)*$B$2*$AM$21),IF(AV$18&gt;=AU$19,$AM$21*$B$2))),0)</f>
        <v>0</v>
      </c>
      <c r="AW59" s="300">
        <f>IF('Hoja De Calculo'!AX13&gt;='Hoja De Calculo'!AW13,IF(AW$18=100,($AM$21*AW$18*$B$2)-SUM($I59:AV59),IF(AW$18&gt;AV$19,((AW$18-AV$19+1)*$B$2*$AM$21),IF(AW$18&gt;=AV$19,$AM$21*$B$2))),0)</f>
        <v>0</v>
      </c>
      <c r="AX59" s="300">
        <f>IF('Hoja De Calculo'!AY13&gt;='Hoja De Calculo'!AX13,IF(AX$18=100,($AM$21*AX$18*$B$2)-SUM($I59:AW59),IF(AX$18&gt;AW$19,((AX$18-AW$19+1)*$B$2*$AM$21),IF(AX$18&gt;=AW$19,$AM$21*$B$2))),0)</f>
        <v>0</v>
      </c>
      <c r="AY59" s="300">
        <f>IF('Hoja De Calculo'!AZ13&gt;='Hoja De Calculo'!AY13,IF(AY$18=100,($AM$21*AY$18*$B$2)-SUM($I59:AX59),IF(AY$18&gt;AX$19,((AY$18-AX$19+1)*$B$2*$AM$21),IF(AY$18&gt;=AX$19,$AM$21*$B$2))),0)</f>
        <v>0</v>
      </c>
      <c r="AZ59" s="300">
        <f>IF('Hoja De Calculo'!BA13&gt;='Hoja De Calculo'!AZ13,IF(AZ$18=100,($AM$21*AZ$18*$B$2)-SUM($I59:AY59),IF(AZ$18&gt;AY$19,((AZ$18-AY$19+1)*$B$2*$AM$21),IF(AZ$18&gt;=AY$19,$AM$21*$B$2))),0)</f>
        <v>0</v>
      </c>
      <c r="BA59" s="300">
        <f>IF('Hoja De Calculo'!BB13&gt;='Hoja De Calculo'!BA13,IF(BA$18=100,($AM$21*BA$18*$B$2)-SUM($I59:AZ59),IF(BA$18&gt;AZ$19,((BA$18-AZ$19+1)*$B$2*$AM$21),IF(BA$18&gt;=AZ$19,$AM$21*$B$2))),0)</f>
        <v>0</v>
      </c>
      <c r="BB59" s="300">
        <f>IF('Hoja De Calculo'!BC13&gt;='Hoja De Calculo'!BB13,IF(BB$18=100,($AM$21*BB$18*$B$2)-SUM($I59:BA59),IF(BB$18&gt;BA$19,((BB$18-BA$19+1)*$B$2*$AM$21),IF(BB$18&gt;=BA$19,$AM$21*$B$2))),0)</f>
        <v>0</v>
      </c>
      <c r="BC59" s="300">
        <f>IF('Hoja De Calculo'!BD13&gt;='Hoja De Calculo'!BC13,IF(BC$18=100,($AM$21*BC$18*$B$2)-SUM($I59:BB59),IF(BC$18&gt;BB$19,((BC$18-BB$19+1)*$B$2*$AM$21),IF(BC$18&gt;=BB$19,$AM$21*$B$2))),0)</f>
        <v>0</v>
      </c>
      <c r="BD59" s="300">
        <f>IF('Hoja De Calculo'!BE13&gt;='Hoja De Calculo'!BD13,IF(BD$18=100,($AM$21*BD$18*$B$2)-SUM($I59:BC59),IF(BD$18&gt;BC$19,((BD$18-BC$19+1)*$B$2*$AM$21),IF(BD$18&gt;=BC$19,$AM$21*$B$2))),0)</f>
        <v>0</v>
      </c>
      <c r="BE59" s="300">
        <f>IF('Hoja De Calculo'!BF13&gt;='Hoja De Calculo'!BE13,IF(BE$18=100,($AM$21*BE$18*$B$2)-SUM($I59:BD59),IF(BE$18&gt;BD$19,((BE$18-BD$19+1)*$B$2*$AM$21),IF(BE$18&gt;=BD$19,$AM$21*$B$2))),0)</f>
        <v>0</v>
      </c>
      <c r="BF59" s="300">
        <f>IF('Hoja De Calculo'!BG13&gt;='Hoja De Calculo'!BF13,IF(BF$18=100,($AM$21*BF$18*$B$2)-SUM($I59:BE59),IF(BF$18&gt;BE$19,((BF$18-BE$19+1)*$B$2*$AM$21),IF(BF$18&gt;=BE$19,$AM$21*$B$2))),0)</f>
        <v>0</v>
      </c>
      <c r="BG59" s="300">
        <f>IF('Hoja De Calculo'!BH13&gt;='Hoja De Calculo'!BG13,IF(BG$18=100,($AM$21*BG$18*$B$2)-SUM($I59:BF59),IF(BG$18&gt;BF$19,((BG$18-BF$19+1)*$B$2*$AM$21),IF(BG$18&gt;=BF$19,$AM$21*$B$2))),0)</f>
        <v>0</v>
      </c>
      <c r="BH59" s="300">
        <f>IF('Hoja De Calculo'!BI13&gt;='Hoja De Calculo'!BH13,IF(BH$18=100,($AM$21*BH$18*$B$2)-SUM($I59:BG59),IF(BH$18&gt;BG$19,((BH$18-BG$19+1)*$B$2*$AM$21),IF(BH$18&gt;=BG$19,$AM$21*$B$2))),0)</f>
        <v>0</v>
      </c>
      <c r="BI59" s="300">
        <f>IF('Hoja De Calculo'!BJ13&gt;='Hoja De Calculo'!BI13,IF(BI$18=100,($AM$21*BI$18*$B$2)-SUM($I59:BH59),IF(BI$18&gt;BH$19,((BI$18-BH$19+1)*$B$2*$AM$21),IF(BI$18&gt;=BH$19,$AM$21*$B$2))),0)</f>
        <v>0</v>
      </c>
      <c r="BJ59" s="300">
        <f>IF('Hoja De Calculo'!BK13&gt;='Hoja De Calculo'!BJ13,IF(BJ$18=100,($AM$21*BJ$18*$B$2)-SUM($I59:BI59),IF(BJ$18&gt;BI$19,((BJ$18-BI$19+1)*$B$2*$AM$21),IF(BJ$18&gt;=BI$19,$AM$21*$B$2))),0)</f>
        <v>0</v>
      </c>
      <c r="BK59" s="300">
        <f>IF('Hoja De Calculo'!BL13&gt;='Hoja De Calculo'!BK13,IF(BK$18=100,($AM$21*BK$18*$B$2)-SUM($I59:BJ59),IF(BK$18&gt;BJ$19,((BK$18-BJ$19+1)*$B$2*$AM$21),IF(BK$18&gt;=BJ$19,$AM$21*$B$2))),0)</f>
        <v>0</v>
      </c>
      <c r="BL59" s="300">
        <f>IF('Hoja De Calculo'!BM13&gt;='Hoja De Calculo'!BL13,IF(BL$18=100,($AM$21*BL$18*$B$2)-SUM($I59:BK59),IF(BL$18&gt;BK$19,((BL$18-BK$19+1)*$B$2*$AM$21),IF(BL$18&gt;=BK$19,$AM$21*$B$2))),0)</f>
        <v>0</v>
      </c>
      <c r="BM59" s="300">
        <f>IF('Hoja De Calculo'!BN13&gt;='Hoja De Calculo'!BM13,IF(BM$18=100,($AM$21*BM$18*$B$2)-SUM($I59:BL59),IF(BM$18&gt;BL$19,((BM$18-BL$19+1)*$B$2*$AM$21),IF(BM$18&gt;=BL$19,$AM$21*$B$2))),0)</f>
        <v>0</v>
      </c>
      <c r="BN59" s="300">
        <f>IF('Hoja De Calculo'!BO13&gt;='Hoja De Calculo'!BN13,IF(BN$18=100,($AM$21*BN$18*$B$2)-SUM($I59:BM59),IF(BN$18&gt;BM$19,((BN$18-BM$19+1)*$B$2*$AM$21),IF(BN$18&gt;=BM$19,$AM$21*$B$2))),0)</f>
        <v>0</v>
      </c>
      <c r="BO59" s="300">
        <f>IF('Hoja De Calculo'!BP13&gt;='Hoja De Calculo'!BO13,IF(BO$18=100,($AM$21*BO$18*$B$2)-SUM($I59:BN59),IF(BO$18&gt;BN$19,((BO$18-BN$19+1)*$B$2*$AM$21),IF(BO$18&gt;=BN$19,$AM$21*$B$2))),0)</f>
        <v>0</v>
      </c>
      <c r="BP59" s="300">
        <f>IF('Hoja De Calculo'!BQ13&gt;='Hoja De Calculo'!BP13,IF(BP$18=100,($AM$21*BP$18*$B$2)-SUM($I59:BO59),IF(BP$18&gt;BO$19,((BP$18-BO$19+1)*$B$2*$AM$21),IF(BP$18&gt;=BO$19,$AM$21*$B$2))),0)</f>
        <v>0</v>
      </c>
      <c r="BQ59" s="300">
        <f>IF('Hoja De Calculo'!BR13&gt;='Hoja De Calculo'!BQ13,IF(BQ$18=100,($AM$21*BQ$18*$B$2)-SUM($I59:BP59),IF(BQ$18&gt;BP$19,((BQ$18-BP$19+1)*$B$2*$AM$21),IF(BQ$18&gt;=BP$19,$AM$21*$B$2))),0)</f>
        <v>0</v>
      </c>
      <c r="BR59" s="300">
        <f>IF('Hoja De Calculo'!BS13&gt;='Hoja De Calculo'!BR13,IF(BR$18=100,($AM$21*BR$18*$B$2)-SUM($I59:BQ59),IF(BR$18&gt;BQ$19,((BR$18-BQ$19+1)*$B$2*$AM$21),IF(BR$18&gt;=BQ$19,$AM$21*$B$2))),0)</f>
        <v>0</v>
      </c>
      <c r="BS59" s="300">
        <f>IF('Hoja De Calculo'!BT13&gt;='Hoja De Calculo'!BS13,IF(BS$18=100,($AM$21*BS$18*$B$2)-SUM($I59:BR59),IF(BS$18&gt;BR$19,((BS$18-BR$19+1)*$B$2*$AM$21),IF(BS$18&gt;=BR$19,$AM$21*$B$2))),0)</f>
        <v>0</v>
      </c>
      <c r="BT59" s="300">
        <f>IF('Hoja De Calculo'!BU13&gt;='Hoja De Calculo'!BT13,IF(BT$18=100,($AM$21*BT$18*$B$2)-SUM($I59:BS59),IF(BT$18&gt;BS$19,((BT$18-BS$19+1)*$B$2*$AM$21),IF(BT$18&gt;=BS$19,$AM$21*$B$2))),0)</f>
        <v>0</v>
      </c>
      <c r="BU59" s="300">
        <f>IF('Hoja De Calculo'!BV13&gt;='Hoja De Calculo'!BU13,IF(BU$18=100,($AM$21*BU$18*$B$2)-SUM($I59:BT59),IF(BU$18&gt;BT$19,((BU$18-BT$19+1)*$B$2*$AM$21),IF(BU$18&gt;=BT$19,$AM$21*$B$2))),0)</f>
        <v>0</v>
      </c>
      <c r="BV59" s="300">
        <f>IF('Hoja De Calculo'!BW13&gt;='Hoja De Calculo'!BV13,IF(BV$18=100,($AM$21*BV$18*$B$2)-SUM($I59:BU59),IF(BV$18&gt;BU$19,((BV$18-BU$19+1)*$B$2*$AM$21),IF(BV$18&gt;=BU$19,$AM$21*$B$2))),0)</f>
        <v>0</v>
      </c>
      <c r="BW59" s="300">
        <f>IF('Hoja De Calculo'!BX13&gt;='Hoja De Calculo'!BW13,IF(BW$18=100,($AM$21*BW$18*$B$2)-SUM($I59:BV59),IF(BW$18&gt;BV$19,((BW$18-BV$19+1)*$B$2*$AM$21),IF(BW$18&gt;=BV$19,$AM$21*$B$2))),0)</f>
        <v>0</v>
      </c>
      <c r="BX59" s="300">
        <f>IF('Hoja De Calculo'!BY13&gt;='Hoja De Calculo'!BX13,IF(BX$18=100,($AM$21*BX$18*$B$2)-SUM($I59:BW59),IF(BX$18&gt;BW$19,((BX$18-BW$19+1)*$B$2*$AM$21),IF(BX$18&gt;=BW$19,$AM$21*$B$2))),0)</f>
        <v>0</v>
      </c>
      <c r="BY59" s="300">
        <f>IF('Hoja De Calculo'!BZ13&gt;='Hoja De Calculo'!BY13,IF(BY$18=100,($AM$21*BY$18*$B$2)-SUM($I59:BX59),IF(BY$18&gt;BX$19,((BY$18-BX$19+1)*$B$2*$AM$21),IF(BY$18&gt;=BX$19,$AM$21*$B$2))),0)</f>
        <v>0</v>
      </c>
      <c r="BZ59" s="300">
        <f>IF('Hoja De Calculo'!CA13&gt;='Hoja De Calculo'!BZ13,IF(BZ$18=100,($AM$21*BZ$18*$B$2)-SUM($I59:BY59),IF(BZ$18&gt;BY$19,((BZ$18-BY$19+1)*$B$2*$AM$21),IF(BZ$18&gt;=BY$19,$AM$21*$B$2))),0)</f>
        <v>0</v>
      </c>
      <c r="CA59" s="300">
        <f>IF('Hoja De Calculo'!CB13&gt;='Hoja De Calculo'!CA13,IF(CA$18=100,($AM$21*CA$18*$B$2)-SUM($I59:BZ59),IF(CA$18&gt;BZ$19,((CA$18-BZ$19+1)*$B$2*$AM$21),IF(CA$18&gt;=BZ$19,$AM$21*$B$2))),0)</f>
        <v>0</v>
      </c>
      <c r="CB59" s="300">
        <f>IF('Hoja De Calculo'!CC13&gt;='Hoja De Calculo'!CB13,IF(CB$18=100,($AM$21*CB$18*$B$2)-SUM($I59:CA59),IF(CB$18&gt;CA$19,((CB$18-CA$19+1)*$B$2*$AM$21),IF(CB$18&gt;=CA$19,$AM$21*$B$2))),0)</f>
        <v>0</v>
      </c>
      <c r="CC59" s="300">
        <f>IF('Hoja De Calculo'!CD13&gt;='Hoja De Calculo'!CC13,IF(CC$18=100,($AM$21*CC$18*$B$2)-SUM($I59:CB59),IF(CC$18&gt;CB$19,((CC$18-CB$19+1)*$B$2*$AM$21),IF(CC$18&gt;=CB$19,$AM$21*$B$2))),0)</f>
        <v>0</v>
      </c>
      <c r="CD59" s="300">
        <f>IF('Hoja De Calculo'!CE13&gt;='Hoja De Calculo'!CD13,IF(CD$18=100,($AM$21*CD$18*$B$2)-SUM($I59:CC59),IF(CD$18&gt;CC$19,((CD$18-CC$19+1)*$B$2*$AM$21),IF(CD$18&gt;=CC$19,$AM$21*$B$2))),0)</f>
        <v>0</v>
      </c>
      <c r="CE59" s="300">
        <f>IF('Hoja De Calculo'!CF13&gt;='Hoja De Calculo'!CE13,IF(CE$18=100,($AM$21*CE$18*$B$2)-SUM($I59:CD59),IF(CE$18&gt;CD$19,((CE$18-CD$19+1)*$B$2*$AM$21),IF(CE$18&gt;=CD$19,$AM$21*$B$2))),0)</f>
        <v>0</v>
      </c>
      <c r="CF59" s="300">
        <f>IF('Hoja De Calculo'!CG13&gt;='Hoja De Calculo'!CF13,IF(CF$18=100,($AM$21*CF$18*$B$2)-SUM($I59:CE59),IF(CF$18&gt;CE$19,((CF$18-CE$19+1)*$B$2*$AM$21),IF(CF$18&gt;=CE$19,$AM$21*$B$2))),0)</f>
        <v>0</v>
      </c>
      <c r="CG59" s="300">
        <f>IF('Hoja De Calculo'!CH13&gt;='Hoja De Calculo'!CG13,IF(CG$18=100,($AM$21*CG$18*$B$2)-SUM($I59:CF59),IF(CG$18&gt;CF$19,((CG$18-CF$19+1)*$B$2*$AM$21),IF(CG$18&gt;=CF$19,$AM$21*$B$2))),0)</f>
        <v>0</v>
      </c>
      <c r="CH59" s="300">
        <f>IF('Hoja De Calculo'!CI13&gt;='Hoja De Calculo'!CH13,IF(CH$18=100,($AM$21*CH$18*$B$2)-SUM($I59:CG59),IF(CH$18&gt;CG$19,((CH$18-CG$19+1)*$B$2*$AM$21),IF(CH$18&gt;=CG$19,$AM$21*$B$2))),0)</f>
        <v>0</v>
      </c>
      <c r="CI59" s="300">
        <f>IF('Hoja De Calculo'!CJ13&gt;='Hoja De Calculo'!CI13,IF(CI$18=100,($AM$21*CI$18*$B$2)-SUM($I59:CH59),IF(CI$18&gt;CH$19,((CI$18-CH$19+1)*$B$2*$AM$21),IF(CI$18&gt;=CH$19,$AM$21*$B$2))),0)</f>
        <v>0</v>
      </c>
      <c r="CJ59" s="300">
        <f>IF('Hoja De Calculo'!CK13&gt;='Hoja De Calculo'!CJ13,IF(CJ$18=100,($AM$21*CJ$18*$B$2)-SUM($I59:CI59),IF(CJ$18&gt;CI$19,((CJ$18-CI$19+1)*$B$2*$AM$21),IF(CJ$18&gt;=CI$19,$AM$21*$B$2))),0)</f>
        <v>0</v>
      </c>
      <c r="CK59" s="300">
        <f>IF('Hoja De Calculo'!CL13&gt;='Hoja De Calculo'!CK13,IF(CK$18=100,($AM$21*CK$18*$B$2)-SUM($I59:CJ59),IF(CK$18&gt;CJ$19,((CK$18-CJ$19+1)*$B$2*$AM$21),IF(CK$18&gt;=CJ$19,$AM$21*$B$2))),0)</f>
        <v>0</v>
      </c>
      <c r="CL59" s="300">
        <f>IF('Hoja De Calculo'!CM13&gt;='Hoja De Calculo'!CL13,IF(CL$18=100,($AM$21*CL$18*$B$2)-SUM($I59:CK59),IF(CL$18&gt;CK$19,((CL$18-CK$19+1)*$B$2*$AM$21),IF(CL$18&gt;=CK$19,$AM$21*$B$2))),0)</f>
        <v>0</v>
      </c>
      <c r="CM59" s="300">
        <f>IF('Hoja De Calculo'!CN13&gt;='Hoja De Calculo'!CM13,IF(CM$18=100,($AM$21*CM$18*$B$2)-SUM($I59:CL59),IF(CM$18&gt;CL$19,((CM$18-CL$19+1)*$B$2*$AM$21),IF(CM$18&gt;=CL$19,$AM$21*$B$2))),0)</f>
        <v>0</v>
      </c>
      <c r="CN59" s="300">
        <f>IF('Hoja De Calculo'!CO13&gt;='Hoja De Calculo'!CN13,IF(CN$18=100,($AM$21*CN$18*$B$2)-SUM($I59:CM59),IF(CN$18&gt;CM$19,((CN$18-CM$19+1)*$B$2*$AM$21),IF(CN$18&gt;=CM$19,$AM$21*$B$2))),0)</f>
        <v>0</v>
      </c>
      <c r="CO59" s="300">
        <f>IF('Hoja De Calculo'!CP13&gt;='Hoja De Calculo'!CO13,IF(CO$18=100,($AM$21*CO$18*$B$2)-SUM($I59:CN59),IF(CO$18&gt;CN$19,((CO$18-CN$19+1)*$B$2*$AM$21),IF(CO$18&gt;=CN$19,$AM$21*$B$2))),0)</f>
        <v>0</v>
      </c>
      <c r="CP59" s="300">
        <f>IF('Hoja De Calculo'!CQ13&gt;='Hoja De Calculo'!CP13,IF(CP$18=100,($AM$21*CP$18*$B$2)-SUM($I59:CO59),IF(CP$18&gt;CO$19,((CP$18-CO$19+1)*$B$2*$AM$21),IF(CP$18&gt;=CO$19,$AM$21*$B$2))),0)</f>
        <v>0</v>
      </c>
      <c r="CQ59" s="300">
        <f>IF('Hoja De Calculo'!CR13&gt;='Hoja De Calculo'!CQ13,IF(CQ$18=100,($AM$21*CQ$18*$B$2)-SUM($I59:CP59),IF(CQ$18&gt;CP$19,((CQ$18-CP$19+1)*$B$2*$AM$21),IF(CQ$18&gt;=CP$19,$AM$21*$B$2))),0)</f>
        <v>0</v>
      </c>
      <c r="CR59" s="300">
        <f>IF('Hoja De Calculo'!CS13&gt;='Hoja De Calculo'!CR13,IF(CR$18=100,($AM$21*CR$18*$B$2)-SUM($I59:CQ59),IF(CR$18&gt;CQ$19,((CR$18-CQ$19+1)*$B$2*$AM$21),IF(CR$18&gt;=CQ$19,$AM$21*$B$2))),0)</f>
        <v>0</v>
      </c>
      <c r="CS59" s="300">
        <f>IF('Hoja De Calculo'!CT13&gt;='Hoja De Calculo'!CS13,IF(CS$18=100,($AM$21*CS$18*$B$2)-SUM($I59:CR59),IF(CS$18&gt;CR$19,((CS$18-CR$19+1)*$B$2*$AM$21),IF(CS$18&gt;=CR$19,$AM$21*$B$2))),0)</f>
        <v>0</v>
      </c>
      <c r="CT59" s="300">
        <f>IF('Hoja De Calculo'!CU13&gt;='Hoja De Calculo'!CT13,IF(CT$18=100,($AM$21*CT$18*$B$2)-SUM($I59:CS59),IF(CT$18&gt;CS$19,((CT$18-CS$19+1)*$B$2*$AM$21),IF(CT$18&gt;=CS$19,$AM$21*$B$2))),0)</f>
        <v>0</v>
      </c>
      <c r="CU59" s="300">
        <f>IF('Hoja De Calculo'!CV13&gt;='Hoja De Calculo'!CU13,IF(CU$18=100,($AM$21*CU$18*$B$2)-SUM($I59:CT59),IF(CU$18&gt;CT$19,((CU$18-CT$19+1)*$B$2*$AM$21),IF(CU$18&gt;=CT$19,$AM$21*$B$2))),0)</f>
        <v>0</v>
      </c>
      <c r="CV59" s="300">
        <f>IF('Hoja De Calculo'!CW13&gt;='Hoja De Calculo'!CV13,IF(CV$18=100,($AM$21*CV$18*$B$2)-SUM($I59:CU59),IF(CV$18&gt;CU$19,((CV$18-CU$19+1)*$B$2*$AM$21),IF(CV$18&gt;=CU$19,$AM$21*$B$2))),0)</f>
        <v>0</v>
      </c>
      <c r="CW59" s="300">
        <f>IF('Hoja De Calculo'!CX13&gt;='Hoja De Calculo'!CW13,IF(CW$18=100,($AM$21*CW$18*$B$2)-SUM($I59:CV59),IF(CW$18&gt;CV$19,((CW$18-CV$19+1)*$B$2*$AM$21),IF(CW$18&gt;=CV$19,$AM$21*$B$2))),0)</f>
        <v>0</v>
      </c>
    </row>
    <row r="60" spans="1:101" x14ac:dyDescent="0.35">
      <c r="A60" t="s">
        <v>193</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87">
        <f>(AN$21*$B$2*(AN$19+(IF(AN$19=100,0,1))))</f>
        <v>0</v>
      </c>
      <c r="AO60" s="300">
        <f>IF('Hoja De Calculo'!AP13&gt;='Hoja De Calculo'!AO13,IF(AO$18=100,($AN$21*AO$18*$B$2)-SUM($I60:AN60),IF(AO$18&gt;AN$19,((AO$18-AN$19+1)*$B$2*$AN$21),IF(AO$18&gt;=AN$19,$AN$21*$B$2))),0)</f>
        <v>0</v>
      </c>
      <c r="AP60" s="300">
        <f>IF('Hoja De Calculo'!AQ13&gt;='Hoja De Calculo'!AP13,IF(AP$18=100,($AN$21*AP$18*$B$2)-SUM($I60:AO60),IF(AP$18&gt;AO$19,((AP$18-AO$19+1)*$B$2*$AN$21),IF(AP$18&gt;=AO$19,$AN$21*$B$2))),0)</f>
        <v>0</v>
      </c>
      <c r="AQ60" s="300">
        <f>IF('Hoja De Calculo'!AR13&gt;='Hoja De Calculo'!AQ13,IF(AQ$18=100,($AN$21*AQ$18*$B$2)-SUM($I60:AP60),IF(AQ$18&gt;AP$19,((AQ$18-AP$19+1)*$B$2*$AN$21),IF(AQ$18&gt;=AP$19,$AN$21*$B$2))),0)</f>
        <v>0</v>
      </c>
      <c r="AR60" s="300">
        <f>IF('Hoja De Calculo'!AS13&gt;='Hoja De Calculo'!AR13,IF(AR$18=100,($AN$21*AR$18*$B$2)-SUM($I60:AQ60),IF(AR$18&gt;AQ$19,((AR$18-AQ$19+1)*$B$2*$AN$21),IF(AR$18&gt;=AQ$19,$AN$21*$B$2))),0)</f>
        <v>0</v>
      </c>
      <c r="AS60" s="300">
        <f>IF('Hoja De Calculo'!AT13&gt;='Hoja De Calculo'!AS13,IF(AS$18=100,($AN$21*AS$18*$B$2)-SUM($I60:AR60),IF(AS$18&gt;AR$19,((AS$18-AR$19+1)*$B$2*$AN$21),IF(AS$18&gt;=AR$19,$AN$21*$B$2))),0)</f>
        <v>0</v>
      </c>
      <c r="AT60" s="300">
        <f>IF('Hoja De Calculo'!AU13&gt;='Hoja De Calculo'!AT13,IF(AT$18=100,($AN$21*AT$18*$B$2)-SUM($I60:AS60),IF(AT$18&gt;AS$19,((AT$18-AS$19+1)*$B$2*$AN$21),IF(AT$18&gt;=AS$19,$AN$21*$B$2))),0)</f>
        <v>0</v>
      </c>
      <c r="AU60" s="300">
        <f>IF('Hoja De Calculo'!AV13&gt;='Hoja De Calculo'!AU13,IF(AU$18=100,($AN$21*AU$18*$B$2)-SUM($I60:AT60),IF(AU$18&gt;AT$19,((AU$18-AT$19+1)*$B$2*$AN$21),IF(AU$18&gt;=AT$19,$AN$21*$B$2))),0)</f>
        <v>0</v>
      </c>
      <c r="AV60" s="300">
        <f>IF('Hoja De Calculo'!AW13&gt;='Hoja De Calculo'!AV13,IF(AV$18=100,($AN$21*AV$18*$B$2)-SUM($I60:AU60),IF(AV$18&gt;AU$19,((AV$18-AU$19+1)*$B$2*$AN$21),IF(AV$18&gt;=AU$19,$AN$21*$B$2))),0)</f>
        <v>0</v>
      </c>
      <c r="AW60" s="300">
        <f>IF('Hoja De Calculo'!AX13&gt;='Hoja De Calculo'!AW13,IF(AW$18=100,($AN$21*AW$18*$B$2)-SUM($I60:AV60),IF(AW$18&gt;AV$19,((AW$18-AV$19+1)*$B$2*$AN$21),IF(AW$18&gt;=AV$19,$AN$21*$B$2))),0)</f>
        <v>0</v>
      </c>
      <c r="AX60" s="300">
        <f>IF('Hoja De Calculo'!AY13&gt;='Hoja De Calculo'!AX13,IF(AX$18=100,($AN$21*AX$18*$B$2)-SUM($I60:AW60),IF(AX$18&gt;AW$19,((AX$18-AW$19+1)*$B$2*$AN$21),IF(AX$18&gt;=AW$19,$AN$21*$B$2))),0)</f>
        <v>0</v>
      </c>
      <c r="AY60" s="300">
        <f>IF('Hoja De Calculo'!AZ13&gt;='Hoja De Calculo'!AY13,IF(AY$18=100,($AN$21*AY$18*$B$2)-SUM($I60:AX60),IF(AY$18&gt;AX$19,((AY$18-AX$19+1)*$B$2*$AN$21),IF(AY$18&gt;=AX$19,$AN$21*$B$2))),0)</f>
        <v>0</v>
      </c>
      <c r="AZ60" s="300">
        <f>IF('Hoja De Calculo'!BA13&gt;='Hoja De Calculo'!AZ13,IF(AZ$18=100,($AN$21*AZ$18*$B$2)-SUM($I60:AY60),IF(AZ$18&gt;AY$19,((AZ$18-AY$19+1)*$B$2*$AN$21),IF(AZ$18&gt;=AY$19,$AN$21*$B$2))),0)</f>
        <v>0</v>
      </c>
      <c r="BA60" s="300">
        <f>IF('Hoja De Calculo'!BB13&gt;='Hoja De Calculo'!BA13,IF(BA$18=100,($AN$21*BA$18*$B$2)-SUM($I60:AZ60),IF(BA$18&gt;AZ$19,((BA$18-AZ$19+1)*$B$2*$AN$21),IF(BA$18&gt;=AZ$19,$AN$21*$B$2))),0)</f>
        <v>0</v>
      </c>
      <c r="BB60" s="300">
        <f>IF('Hoja De Calculo'!BC13&gt;='Hoja De Calculo'!BB13,IF(BB$18=100,($AN$21*BB$18*$B$2)-SUM($I60:BA60),IF(BB$18&gt;BA$19,((BB$18-BA$19+1)*$B$2*$AN$21),IF(BB$18&gt;=BA$19,$AN$21*$B$2))),0)</f>
        <v>0</v>
      </c>
      <c r="BC60" s="300">
        <f>IF('Hoja De Calculo'!BD13&gt;='Hoja De Calculo'!BC13,IF(BC$18=100,($AN$21*BC$18*$B$2)-SUM($I60:BB60),IF(BC$18&gt;BB$19,((BC$18-BB$19+1)*$B$2*$AN$21),IF(BC$18&gt;=BB$19,$AN$21*$B$2))),0)</f>
        <v>0</v>
      </c>
      <c r="BD60" s="300">
        <f>IF('Hoja De Calculo'!BE13&gt;='Hoja De Calculo'!BD13,IF(BD$18=100,($AN$21*BD$18*$B$2)-SUM($I60:BC60),IF(BD$18&gt;BC$19,((BD$18-BC$19+1)*$B$2*$AN$21),IF(BD$18&gt;=BC$19,$AN$21*$B$2))),0)</f>
        <v>0</v>
      </c>
      <c r="BE60" s="300">
        <f>IF('Hoja De Calculo'!BF13&gt;='Hoja De Calculo'!BE13,IF(BE$18=100,($AN$21*BE$18*$B$2)-SUM($I60:BD60),IF(BE$18&gt;BD$19,((BE$18-BD$19+1)*$B$2*$AN$21),IF(BE$18&gt;=BD$19,$AN$21*$B$2))),0)</f>
        <v>0</v>
      </c>
      <c r="BF60" s="300">
        <f>IF('Hoja De Calculo'!BG13&gt;='Hoja De Calculo'!BF13,IF(BF$18=100,($AN$21*BF$18*$B$2)-SUM($I60:BE60),IF(BF$18&gt;BE$19,((BF$18-BE$19+1)*$B$2*$AN$21),IF(BF$18&gt;=BE$19,$AN$21*$B$2))),0)</f>
        <v>0</v>
      </c>
      <c r="BG60" s="300">
        <f>IF('Hoja De Calculo'!BH13&gt;='Hoja De Calculo'!BG13,IF(BG$18=100,($AN$21*BG$18*$B$2)-SUM($I60:BF60),IF(BG$18&gt;BF$19,((BG$18-BF$19+1)*$B$2*$AN$21),IF(BG$18&gt;=BF$19,$AN$21*$B$2))),0)</f>
        <v>0</v>
      </c>
      <c r="BH60" s="300">
        <f>IF('Hoja De Calculo'!BI13&gt;='Hoja De Calculo'!BH13,IF(BH$18=100,($AN$21*BH$18*$B$2)-SUM($I60:BG60),IF(BH$18&gt;BG$19,((BH$18-BG$19+1)*$B$2*$AN$21),IF(BH$18&gt;=BG$19,$AN$21*$B$2))),0)</f>
        <v>0</v>
      </c>
      <c r="BI60" s="300">
        <f>IF('Hoja De Calculo'!BJ13&gt;='Hoja De Calculo'!BI13,IF(BI$18=100,($AN$21*BI$18*$B$2)-SUM($I60:BH60),IF(BI$18&gt;BH$19,((BI$18-BH$19+1)*$B$2*$AN$21),IF(BI$18&gt;=BH$19,$AN$21*$B$2))),0)</f>
        <v>0</v>
      </c>
      <c r="BJ60" s="300">
        <f>IF('Hoja De Calculo'!BK13&gt;='Hoja De Calculo'!BJ13,IF(BJ$18=100,($AN$21*BJ$18*$B$2)-SUM($I60:BI60),IF(BJ$18&gt;BI$19,((BJ$18-BI$19+1)*$B$2*$AN$21),IF(BJ$18&gt;=BI$19,$AN$21*$B$2))),0)</f>
        <v>0</v>
      </c>
      <c r="BK60" s="300">
        <f>IF('Hoja De Calculo'!BL13&gt;='Hoja De Calculo'!BK13,IF(BK$18=100,($AN$21*BK$18*$B$2)-SUM($I60:BJ60),IF(BK$18&gt;BJ$19,((BK$18-BJ$19+1)*$B$2*$AN$21),IF(BK$18&gt;=BJ$19,$AN$21*$B$2))),0)</f>
        <v>0</v>
      </c>
      <c r="BL60" s="300">
        <f>IF('Hoja De Calculo'!BM13&gt;='Hoja De Calculo'!BL13,IF(BL$18=100,($AN$21*BL$18*$B$2)-SUM($I60:BK60),IF(BL$18&gt;BK$19,((BL$18-BK$19+1)*$B$2*$AN$21),IF(BL$18&gt;=BK$19,$AN$21*$B$2))),0)</f>
        <v>0</v>
      </c>
      <c r="BM60" s="300">
        <f>IF('Hoja De Calculo'!BN13&gt;='Hoja De Calculo'!BM13,IF(BM$18=100,($AN$21*BM$18*$B$2)-SUM($I60:BL60),IF(BM$18&gt;BL$19,((BM$18-BL$19+1)*$B$2*$AN$21),IF(BM$18&gt;=BL$19,$AN$21*$B$2))),0)</f>
        <v>0</v>
      </c>
      <c r="BN60" s="300">
        <f>IF('Hoja De Calculo'!BO13&gt;='Hoja De Calculo'!BN13,IF(BN$18=100,($AN$21*BN$18*$B$2)-SUM($I60:BM60),IF(BN$18&gt;BM$19,((BN$18-BM$19+1)*$B$2*$AN$21),IF(BN$18&gt;=BM$19,$AN$21*$B$2))),0)</f>
        <v>0</v>
      </c>
      <c r="BO60" s="300">
        <f>IF('Hoja De Calculo'!BP13&gt;='Hoja De Calculo'!BO13,IF(BO$18=100,($AN$21*BO$18*$B$2)-SUM($I60:BN60),IF(BO$18&gt;BN$19,((BO$18-BN$19+1)*$B$2*$AN$21),IF(BO$18&gt;=BN$19,$AN$21*$B$2))),0)</f>
        <v>0</v>
      </c>
      <c r="BP60" s="300">
        <f>IF('Hoja De Calculo'!BQ13&gt;='Hoja De Calculo'!BP13,IF(BP$18=100,($AN$21*BP$18*$B$2)-SUM($I60:BO60),IF(BP$18&gt;BO$19,((BP$18-BO$19+1)*$B$2*$AN$21),IF(BP$18&gt;=BO$19,$AN$21*$B$2))),0)</f>
        <v>0</v>
      </c>
      <c r="BQ60" s="300">
        <f>IF('Hoja De Calculo'!BR13&gt;='Hoja De Calculo'!BQ13,IF(BQ$18=100,($AN$21*BQ$18*$B$2)-SUM($I60:BP60),IF(BQ$18&gt;BP$19,((BQ$18-BP$19+1)*$B$2*$AN$21),IF(BQ$18&gt;=BP$19,$AN$21*$B$2))),0)</f>
        <v>0</v>
      </c>
      <c r="BR60" s="300">
        <f>IF('Hoja De Calculo'!BS13&gt;='Hoja De Calculo'!BR13,IF(BR$18=100,($AN$21*BR$18*$B$2)-SUM($I60:BQ60),IF(BR$18&gt;BQ$19,((BR$18-BQ$19+1)*$B$2*$AN$21),IF(BR$18&gt;=BQ$19,$AN$21*$B$2))),0)</f>
        <v>0</v>
      </c>
      <c r="BS60" s="300">
        <f>IF('Hoja De Calculo'!BT13&gt;='Hoja De Calculo'!BS13,IF(BS$18=100,($AN$21*BS$18*$B$2)-SUM($I60:BR60),IF(BS$18&gt;BR$19,((BS$18-BR$19+1)*$B$2*$AN$21),IF(BS$18&gt;=BR$19,$AN$21*$B$2))),0)</f>
        <v>0</v>
      </c>
      <c r="BT60" s="300">
        <f>IF('Hoja De Calculo'!BU13&gt;='Hoja De Calculo'!BT13,IF(BT$18=100,($AN$21*BT$18*$B$2)-SUM($I60:BS60),IF(BT$18&gt;BS$19,((BT$18-BS$19+1)*$B$2*$AN$21),IF(BT$18&gt;=BS$19,$AN$21*$B$2))),0)</f>
        <v>0</v>
      </c>
      <c r="BU60" s="300">
        <f>IF('Hoja De Calculo'!BV13&gt;='Hoja De Calculo'!BU13,IF(BU$18=100,($AN$21*BU$18*$B$2)-SUM($I60:BT60),IF(BU$18&gt;BT$19,((BU$18-BT$19+1)*$B$2*$AN$21),IF(BU$18&gt;=BT$19,$AN$21*$B$2))),0)</f>
        <v>0</v>
      </c>
      <c r="BV60" s="300">
        <f>IF('Hoja De Calculo'!BW13&gt;='Hoja De Calculo'!BV13,IF(BV$18=100,($AN$21*BV$18*$B$2)-SUM($I60:BU60),IF(BV$18&gt;BU$19,((BV$18-BU$19+1)*$B$2*$AN$21),IF(BV$18&gt;=BU$19,$AN$21*$B$2))),0)</f>
        <v>0</v>
      </c>
      <c r="BW60" s="300">
        <f>IF('Hoja De Calculo'!BX13&gt;='Hoja De Calculo'!BW13,IF(BW$18=100,($AN$21*BW$18*$B$2)-SUM($I60:BV60),IF(BW$18&gt;BV$19,((BW$18-BV$19+1)*$B$2*$AN$21),IF(BW$18&gt;=BV$19,$AN$21*$B$2))),0)</f>
        <v>0</v>
      </c>
      <c r="BX60" s="300">
        <f>IF('Hoja De Calculo'!BY13&gt;='Hoja De Calculo'!BX13,IF(BX$18=100,($AN$21*BX$18*$B$2)-SUM($I60:BW60),IF(BX$18&gt;BW$19,((BX$18-BW$19+1)*$B$2*$AN$21),IF(BX$18&gt;=BW$19,$AN$21*$B$2))),0)</f>
        <v>0</v>
      </c>
      <c r="BY60" s="300">
        <f>IF('Hoja De Calculo'!BZ13&gt;='Hoja De Calculo'!BY13,IF(BY$18=100,($AN$21*BY$18*$B$2)-SUM($I60:BX60),IF(BY$18&gt;BX$19,((BY$18-BX$19+1)*$B$2*$AN$21),IF(BY$18&gt;=BX$19,$AN$21*$B$2))),0)</f>
        <v>0</v>
      </c>
      <c r="BZ60" s="300">
        <f>IF('Hoja De Calculo'!CA13&gt;='Hoja De Calculo'!BZ13,IF(BZ$18=100,($AN$21*BZ$18*$B$2)-SUM($I60:BY60),IF(BZ$18&gt;BY$19,((BZ$18-BY$19+1)*$B$2*$AN$21),IF(BZ$18&gt;=BY$19,$AN$21*$B$2))),0)</f>
        <v>0</v>
      </c>
      <c r="CA60" s="300">
        <f>IF('Hoja De Calculo'!CB13&gt;='Hoja De Calculo'!CA13,IF(CA$18=100,($AN$21*CA$18*$B$2)-SUM($I60:BZ60),IF(CA$18&gt;BZ$19,((CA$18-BZ$19+1)*$B$2*$AN$21),IF(CA$18&gt;=BZ$19,$AN$21*$B$2))),0)</f>
        <v>0</v>
      </c>
      <c r="CB60" s="300">
        <f>IF('Hoja De Calculo'!CC13&gt;='Hoja De Calculo'!CB13,IF(CB$18=100,($AN$21*CB$18*$B$2)-SUM($I60:CA60),IF(CB$18&gt;CA$19,((CB$18-CA$19+1)*$B$2*$AN$21),IF(CB$18&gt;=CA$19,$AN$21*$B$2))),0)</f>
        <v>0</v>
      </c>
      <c r="CC60" s="300">
        <f>IF('Hoja De Calculo'!CD13&gt;='Hoja De Calculo'!CC13,IF(CC$18=100,($AN$21*CC$18*$B$2)-SUM($I60:CB60),IF(CC$18&gt;CB$19,((CC$18-CB$19+1)*$B$2*$AN$21),IF(CC$18&gt;=CB$19,$AN$21*$B$2))),0)</f>
        <v>0</v>
      </c>
      <c r="CD60" s="300">
        <f>IF('Hoja De Calculo'!CE13&gt;='Hoja De Calculo'!CD13,IF(CD$18=100,($AN$21*CD$18*$B$2)-SUM($I60:CC60),IF(CD$18&gt;CC$19,((CD$18-CC$19+1)*$B$2*$AN$21),IF(CD$18&gt;=CC$19,$AN$21*$B$2))),0)</f>
        <v>0</v>
      </c>
      <c r="CE60" s="300">
        <f>IF('Hoja De Calculo'!CF13&gt;='Hoja De Calculo'!CE13,IF(CE$18=100,($AN$21*CE$18*$B$2)-SUM($I60:CD60),IF(CE$18&gt;CD$19,((CE$18-CD$19+1)*$B$2*$AN$21),IF(CE$18&gt;=CD$19,$AN$21*$B$2))),0)</f>
        <v>0</v>
      </c>
      <c r="CF60" s="300">
        <f>IF('Hoja De Calculo'!CG13&gt;='Hoja De Calculo'!CF13,IF(CF$18=100,($AN$21*CF$18*$B$2)-SUM($I60:CE60),IF(CF$18&gt;CE$19,((CF$18-CE$19+1)*$B$2*$AN$21),IF(CF$18&gt;=CE$19,$AN$21*$B$2))),0)</f>
        <v>0</v>
      </c>
      <c r="CG60" s="300">
        <f>IF('Hoja De Calculo'!CH13&gt;='Hoja De Calculo'!CG13,IF(CG$18=100,($AN$21*CG$18*$B$2)-SUM($I60:CF60),IF(CG$18&gt;CF$19,((CG$18-CF$19+1)*$B$2*$AN$21),IF(CG$18&gt;=CF$19,$AN$21*$B$2))),0)</f>
        <v>0</v>
      </c>
      <c r="CH60" s="300">
        <f>IF('Hoja De Calculo'!CI13&gt;='Hoja De Calculo'!CH13,IF(CH$18=100,($AN$21*CH$18*$B$2)-SUM($I60:CG60),IF(CH$18&gt;CG$19,((CH$18-CG$19+1)*$B$2*$AN$21),IF(CH$18&gt;=CG$19,$AN$21*$B$2))),0)</f>
        <v>0</v>
      </c>
      <c r="CI60" s="300">
        <f>IF('Hoja De Calculo'!CJ13&gt;='Hoja De Calculo'!CI13,IF(CI$18=100,($AN$21*CI$18*$B$2)-SUM($I60:CH60),IF(CI$18&gt;CH$19,((CI$18-CH$19+1)*$B$2*$AN$21),IF(CI$18&gt;=CH$19,$AN$21*$B$2))),0)</f>
        <v>0</v>
      </c>
      <c r="CJ60" s="300">
        <f>IF('Hoja De Calculo'!CK13&gt;='Hoja De Calculo'!CJ13,IF(CJ$18=100,($AN$21*CJ$18*$B$2)-SUM($I60:CI60),IF(CJ$18&gt;CI$19,((CJ$18-CI$19+1)*$B$2*$AN$21),IF(CJ$18&gt;=CI$19,$AN$21*$B$2))),0)</f>
        <v>0</v>
      </c>
      <c r="CK60" s="300">
        <f>IF('Hoja De Calculo'!CL13&gt;='Hoja De Calculo'!CK13,IF(CK$18=100,($AN$21*CK$18*$B$2)-SUM($I60:CJ60),IF(CK$18&gt;CJ$19,((CK$18-CJ$19+1)*$B$2*$AN$21),IF(CK$18&gt;=CJ$19,$AN$21*$B$2))),0)</f>
        <v>0</v>
      </c>
      <c r="CL60" s="300">
        <f>IF('Hoja De Calculo'!CM13&gt;='Hoja De Calculo'!CL13,IF(CL$18=100,($AN$21*CL$18*$B$2)-SUM($I60:CK60),IF(CL$18&gt;CK$19,((CL$18-CK$19+1)*$B$2*$AN$21),IF(CL$18&gt;=CK$19,$AN$21*$B$2))),0)</f>
        <v>0</v>
      </c>
      <c r="CM60" s="300">
        <f>IF('Hoja De Calculo'!CN13&gt;='Hoja De Calculo'!CM13,IF(CM$18=100,($AN$21*CM$18*$B$2)-SUM($I60:CL60),IF(CM$18&gt;CL$19,((CM$18-CL$19+1)*$B$2*$AN$21),IF(CM$18&gt;=CL$19,$AN$21*$B$2))),0)</f>
        <v>0</v>
      </c>
      <c r="CN60" s="300">
        <f>IF('Hoja De Calculo'!CO13&gt;='Hoja De Calculo'!CN13,IF(CN$18=100,($AN$21*CN$18*$B$2)-SUM($I60:CM60),IF(CN$18&gt;CM$19,((CN$18-CM$19+1)*$B$2*$AN$21),IF(CN$18&gt;=CM$19,$AN$21*$B$2))),0)</f>
        <v>0</v>
      </c>
      <c r="CO60" s="300">
        <f>IF('Hoja De Calculo'!CP13&gt;='Hoja De Calculo'!CO13,IF(CO$18=100,($AN$21*CO$18*$B$2)-SUM($I60:CN60),IF(CO$18&gt;CN$19,((CO$18-CN$19+1)*$B$2*$AN$21),IF(CO$18&gt;=CN$19,$AN$21*$B$2))),0)</f>
        <v>0</v>
      </c>
      <c r="CP60" s="300">
        <f>IF('Hoja De Calculo'!CQ13&gt;='Hoja De Calculo'!CP13,IF(CP$18=100,($AN$21*CP$18*$B$2)-SUM($I60:CO60),IF(CP$18&gt;CO$19,((CP$18-CO$19+1)*$B$2*$AN$21),IF(CP$18&gt;=CO$19,$AN$21*$B$2))),0)</f>
        <v>0</v>
      </c>
      <c r="CQ60" s="300">
        <f>IF('Hoja De Calculo'!CR13&gt;='Hoja De Calculo'!CQ13,IF(CQ$18=100,($AN$21*CQ$18*$B$2)-SUM($I60:CP60),IF(CQ$18&gt;CP$19,((CQ$18-CP$19+1)*$B$2*$AN$21),IF(CQ$18&gt;=CP$19,$AN$21*$B$2))),0)</f>
        <v>0</v>
      </c>
      <c r="CR60" s="300">
        <f>IF('Hoja De Calculo'!CS13&gt;='Hoja De Calculo'!CR13,IF(CR$18=100,($AN$21*CR$18*$B$2)-SUM($I60:CQ60),IF(CR$18&gt;CQ$19,((CR$18-CQ$19+1)*$B$2*$AN$21),IF(CR$18&gt;=CQ$19,$AN$21*$B$2))),0)</f>
        <v>0</v>
      </c>
      <c r="CS60" s="300">
        <f>IF('Hoja De Calculo'!CT13&gt;='Hoja De Calculo'!CS13,IF(CS$18=100,($AN$21*CS$18*$B$2)-SUM($I60:CR60),IF(CS$18&gt;CR$19,((CS$18-CR$19+1)*$B$2*$AN$21),IF(CS$18&gt;=CR$19,$AN$21*$B$2))),0)</f>
        <v>0</v>
      </c>
      <c r="CT60" s="300">
        <f>IF('Hoja De Calculo'!CU13&gt;='Hoja De Calculo'!CT13,IF(CT$18=100,($AN$21*CT$18*$B$2)-SUM($I60:CS60),IF(CT$18&gt;CS$19,((CT$18-CS$19+1)*$B$2*$AN$21),IF(CT$18&gt;=CS$19,$AN$21*$B$2))),0)</f>
        <v>0</v>
      </c>
      <c r="CU60" s="300">
        <f>IF('Hoja De Calculo'!CV13&gt;='Hoja De Calculo'!CU13,IF(CU$18=100,($AN$21*CU$18*$B$2)-SUM($I60:CT60),IF(CU$18&gt;CT$19,((CU$18-CT$19+1)*$B$2*$AN$21),IF(CU$18&gt;=CT$19,$AN$21*$B$2))),0)</f>
        <v>0</v>
      </c>
      <c r="CV60" s="300">
        <f>IF('Hoja De Calculo'!CW13&gt;='Hoja De Calculo'!CV13,IF(CV$18=100,($AN$21*CV$18*$B$2)-SUM($I60:CU60),IF(CV$18&gt;CU$19,((CV$18-CU$19+1)*$B$2*$AN$21),IF(CV$18&gt;=CU$19,$AN$21*$B$2))),0)</f>
        <v>0</v>
      </c>
      <c r="CW60" s="300">
        <f>IF('Hoja De Calculo'!CX13&gt;='Hoja De Calculo'!CW13,IF(CW$18=100,($AN$21*CW$18*$B$2)-SUM($I60:CV60),IF(CW$18&gt;CV$19,((CW$18-CV$19+1)*$B$2*$AN$21),IF(CW$18&gt;=CV$19,$AN$21*$B$2))),0)</f>
        <v>0</v>
      </c>
    </row>
    <row r="61" spans="1:101" x14ac:dyDescent="0.35">
      <c r="A61" t="s">
        <v>194</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87">
        <f>(AO$21*$B$2*(AO$19+(IF(AO$19=100,0,1))))</f>
        <v>0</v>
      </c>
      <c r="AP61" s="300">
        <f>IF('Hoja De Calculo'!AQ13&gt;='Hoja De Calculo'!AP13,IF(AP$18=100,($AO$21*AP$18*$B$2)-SUM($I61:AO61),IF(AP$18&gt;AO$19,((AP$18-AO$19+1)*$B$2*$AO$21),IF(AP$18&gt;=AO$19,$AO$21*$B$2))),0)</f>
        <v>0</v>
      </c>
      <c r="AQ61" s="300">
        <f>IF('Hoja De Calculo'!AR13&gt;='Hoja De Calculo'!AQ13,IF(AQ$18=100,($AO$21*AQ$18*$B$2)-SUM($I61:AP61),IF(AQ$18&gt;AP$19,((AQ$18-AP$19+1)*$B$2*$AO$21),IF(AQ$18&gt;=AP$19,$AO$21*$B$2))),0)</f>
        <v>0</v>
      </c>
      <c r="AR61" s="300">
        <f>IF('Hoja De Calculo'!AS13&gt;='Hoja De Calculo'!AR13,IF(AR$18=100,($AO$21*AR$18*$B$2)-SUM($I61:AQ61),IF(AR$18&gt;AQ$19,((AR$18-AQ$19+1)*$B$2*$AO$21),IF(AR$18&gt;=AQ$19,$AO$21*$B$2))),0)</f>
        <v>0</v>
      </c>
      <c r="AS61" s="300">
        <f>IF('Hoja De Calculo'!AT13&gt;='Hoja De Calculo'!AS13,IF(AS$18=100,($AO$21*AS$18*$B$2)-SUM($I61:AR61),IF(AS$18&gt;AR$19,((AS$18-AR$19+1)*$B$2*$AO$21),IF(AS$18&gt;=AR$19,$AO$21*$B$2))),0)</f>
        <v>0</v>
      </c>
      <c r="AT61" s="300">
        <f>IF('Hoja De Calculo'!AU13&gt;='Hoja De Calculo'!AT13,IF(AT$18=100,($AO$21*AT$18*$B$2)-SUM($I61:AS61),IF(AT$18&gt;AS$19,((AT$18-AS$19+1)*$B$2*$AO$21),IF(AT$18&gt;=AS$19,$AO$21*$B$2))),0)</f>
        <v>0</v>
      </c>
      <c r="AU61" s="300">
        <f>IF('Hoja De Calculo'!AV13&gt;='Hoja De Calculo'!AU13,IF(AU$18=100,($AO$21*AU$18*$B$2)-SUM($I61:AT61),IF(AU$18&gt;AT$19,((AU$18-AT$19+1)*$B$2*$AO$21),IF(AU$18&gt;=AT$19,$AO$21*$B$2))),0)</f>
        <v>0</v>
      </c>
      <c r="AV61" s="300">
        <f>IF('Hoja De Calculo'!AW13&gt;='Hoja De Calculo'!AV13,IF(AV$18=100,($AO$21*AV$18*$B$2)-SUM($I61:AU61),IF(AV$18&gt;AU$19,((AV$18-AU$19+1)*$B$2*$AO$21),IF(AV$18&gt;=AU$19,$AO$21*$B$2))),0)</f>
        <v>0</v>
      </c>
      <c r="AW61" s="300">
        <f>IF('Hoja De Calculo'!AX13&gt;='Hoja De Calculo'!AW13,IF(AW$18=100,($AO$21*AW$18*$B$2)-SUM($I61:AV61),IF(AW$18&gt;AV$19,((AW$18-AV$19+1)*$B$2*$AO$21),IF(AW$18&gt;=AV$19,$AO$21*$B$2))),0)</f>
        <v>0</v>
      </c>
      <c r="AX61" s="300">
        <f>IF('Hoja De Calculo'!AY13&gt;='Hoja De Calculo'!AX13,IF(AX$18=100,($AO$21*AX$18*$B$2)-SUM($I61:AW61),IF(AX$18&gt;AW$19,((AX$18-AW$19+1)*$B$2*$AO$21),IF(AX$18&gt;=AW$19,$AO$21*$B$2))),0)</f>
        <v>0</v>
      </c>
      <c r="AY61" s="300">
        <f>IF('Hoja De Calculo'!AZ13&gt;='Hoja De Calculo'!AY13,IF(AY$18=100,($AO$21*AY$18*$B$2)-SUM($I61:AX61),IF(AY$18&gt;AX$19,((AY$18-AX$19+1)*$B$2*$AO$21),IF(AY$18&gt;=AX$19,$AO$21*$B$2))),0)</f>
        <v>0</v>
      </c>
      <c r="AZ61" s="300">
        <f>IF('Hoja De Calculo'!BA13&gt;='Hoja De Calculo'!AZ13,IF(AZ$18=100,($AO$21*AZ$18*$B$2)-SUM($I61:AY61),IF(AZ$18&gt;AY$19,((AZ$18-AY$19+1)*$B$2*$AO$21),IF(AZ$18&gt;=AY$19,$AO$21*$B$2))),0)</f>
        <v>0</v>
      </c>
      <c r="BA61" s="300">
        <f>IF('Hoja De Calculo'!BB13&gt;='Hoja De Calculo'!BA13,IF(BA$18=100,($AO$21*BA$18*$B$2)-SUM($I61:AZ61),IF(BA$18&gt;AZ$19,((BA$18-AZ$19+1)*$B$2*$AO$21),IF(BA$18&gt;=AZ$19,$AO$21*$B$2))),0)</f>
        <v>0</v>
      </c>
      <c r="BB61" s="300">
        <f>IF('Hoja De Calculo'!BC13&gt;='Hoja De Calculo'!BB13,IF(BB$18=100,($AO$21*BB$18*$B$2)-SUM($I61:BA61),IF(BB$18&gt;BA$19,((BB$18-BA$19+1)*$B$2*$AO$21),IF(BB$18&gt;=BA$19,$AO$21*$B$2))),0)</f>
        <v>0</v>
      </c>
      <c r="BC61" s="300">
        <f>IF('Hoja De Calculo'!BD13&gt;='Hoja De Calculo'!BC13,IF(BC$18=100,($AO$21*BC$18*$B$2)-SUM($I61:BB61),IF(BC$18&gt;BB$19,((BC$18-BB$19+1)*$B$2*$AO$21),IF(BC$18&gt;=BB$19,$AO$21*$B$2))),0)</f>
        <v>0</v>
      </c>
      <c r="BD61" s="300">
        <f>IF('Hoja De Calculo'!BE13&gt;='Hoja De Calculo'!BD13,IF(BD$18=100,($AO$21*BD$18*$B$2)-SUM($I61:BC61),IF(BD$18&gt;BC$19,((BD$18-BC$19+1)*$B$2*$AO$21),IF(BD$18&gt;=BC$19,$AO$21*$B$2))),0)</f>
        <v>0</v>
      </c>
      <c r="BE61" s="300">
        <f>IF('Hoja De Calculo'!BF13&gt;='Hoja De Calculo'!BE13,IF(BE$18=100,($AO$21*BE$18*$B$2)-SUM($I61:BD61),IF(BE$18&gt;BD$19,((BE$18-BD$19+1)*$B$2*$AO$21),IF(BE$18&gt;=BD$19,$AO$21*$B$2))),0)</f>
        <v>0</v>
      </c>
      <c r="BF61" s="300">
        <f>IF('Hoja De Calculo'!BG13&gt;='Hoja De Calculo'!BF13,IF(BF$18=100,($AO$21*BF$18*$B$2)-SUM($I61:BE61),IF(BF$18&gt;BE$19,((BF$18-BE$19+1)*$B$2*$AO$21),IF(BF$18&gt;=BE$19,$AO$21*$B$2))),0)</f>
        <v>0</v>
      </c>
      <c r="BG61" s="300">
        <f>IF('Hoja De Calculo'!BH13&gt;='Hoja De Calculo'!BG13,IF(BG$18=100,($AO$21*BG$18*$B$2)-SUM($I61:BF61),IF(BG$18&gt;BF$19,((BG$18-BF$19+1)*$B$2*$AO$21),IF(BG$18&gt;=BF$19,$AO$21*$B$2))),0)</f>
        <v>0</v>
      </c>
      <c r="BH61" s="300">
        <f>IF('Hoja De Calculo'!BI13&gt;='Hoja De Calculo'!BH13,IF(BH$18=100,($AO$21*BH$18*$B$2)-SUM($I61:BG61),IF(BH$18&gt;BG$19,((BH$18-BG$19+1)*$B$2*$AO$21),IF(BH$18&gt;=BG$19,$AO$21*$B$2))),0)</f>
        <v>0</v>
      </c>
      <c r="BI61" s="300">
        <f>IF('Hoja De Calculo'!BJ13&gt;='Hoja De Calculo'!BI13,IF(BI$18=100,($AO$21*BI$18*$B$2)-SUM($I61:BH61),IF(BI$18&gt;BH$19,((BI$18-BH$19+1)*$B$2*$AO$21),IF(BI$18&gt;=BH$19,$AO$21*$B$2))),0)</f>
        <v>0</v>
      </c>
      <c r="BJ61" s="300">
        <f>IF('Hoja De Calculo'!BK13&gt;='Hoja De Calculo'!BJ13,IF(BJ$18=100,($AO$21*BJ$18*$B$2)-SUM($I61:BI61),IF(BJ$18&gt;BI$19,((BJ$18-BI$19+1)*$B$2*$AO$21),IF(BJ$18&gt;=BI$19,$AO$21*$B$2))),0)</f>
        <v>0</v>
      </c>
      <c r="BK61" s="300">
        <f>IF('Hoja De Calculo'!BL13&gt;='Hoja De Calculo'!BK13,IF(BK$18=100,($AO$21*BK$18*$B$2)-SUM($I61:BJ61),IF(BK$18&gt;BJ$19,((BK$18-BJ$19+1)*$B$2*$AO$21),IF(BK$18&gt;=BJ$19,$AO$21*$B$2))),0)</f>
        <v>0</v>
      </c>
      <c r="BL61" s="300">
        <f>IF('Hoja De Calculo'!BM13&gt;='Hoja De Calculo'!BL13,IF(BL$18=100,($AO$21*BL$18*$B$2)-SUM($I61:BK61),IF(BL$18&gt;BK$19,((BL$18-BK$19+1)*$B$2*$AO$21),IF(BL$18&gt;=BK$19,$AO$21*$B$2))),0)</f>
        <v>0</v>
      </c>
      <c r="BM61" s="300">
        <f>IF('Hoja De Calculo'!BN13&gt;='Hoja De Calculo'!BM13,IF(BM$18=100,($AO$21*BM$18*$B$2)-SUM($I61:BL61),IF(BM$18&gt;BL$19,((BM$18-BL$19+1)*$B$2*$AO$21),IF(BM$18&gt;=BL$19,$AO$21*$B$2))),0)</f>
        <v>0</v>
      </c>
      <c r="BN61" s="300">
        <f>IF('Hoja De Calculo'!BO13&gt;='Hoja De Calculo'!BN13,IF(BN$18=100,($AO$21*BN$18*$B$2)-SUM($I61:BM61),IF(BN$18&gt;BM$19,((BN$18-BM$19+1)*$B$2*$AO$21),IF(BN$18&gt;=BM$19,$AO$21*$B$2))),0)</f>
        <v>0</v>
      </c>
      <c r="BO61" s="300">
        <f>IF('Hoja De Calculo'!BP13&gt;='Hoja De Calculo'!BO13,IF(BO$18=100,($AO$21*BO$18*$B$2)-SUM($I61:BN61),IF(BO$18&gt;BN$19,((BO$18-BN$19+1)*$B$2*$AO$21),IF(BO$18&gt;=BN$19,$AO$21*$B$2))),0)</f>
        <v>0</v>
      </c>
      <c r="BP61" s="300">
        <f>IF('Hoja De Calculo'!BQ13&gt;='Hoja De Calculo'!BP13,IF(BP$18=100,($AO$21*BP$18*$B$2)-SUM($I61:BO61),IF(BP$18&gt;BO$19,((BP$18-BO$19+1)*$B$2*$AO$21),IF(BP$18&gt;=BO$19,$AO$21*$B$2))),0)</f>
        <v>0</v>
      </c>
      <c r="BQ61" s="300">
        <f>IF('Hoja De Calculo'!BR13&gt;='Hoja De Calculo'!BQ13,IF(BQ$18=100,($AO$21*BQ$18*$B$2)-SUM($I61:BP61),IF(BQ$18&gt;BP$19,((BQ$18-BP$19+1)*$B$2*$AO$21),IF(BQ$18&gt;=BP$19,$AO$21*$B$2))),0)</f>
        <v>0</v>
      </c>
      <c r="BR61" s="300">
        <f>IF('Hoja De Calculo'!BS13&gt;='Hoja De Calculo'!BR13,IF(BR$18=100,($AO$21*BR$18*$B$2)-SUM($I61:BQ61),IF(BR$18&gt;BQ$19,((BR$18-BQ$19+1)*$B$2*$AO$21),IF(BR$18&gt;=BQ$19,$AO$21*$B$2))),0)</f>
        <v>0</v>
      </c>
      <c r="BS61" s="300">
        <f>IF('Hoja De Calculo'!BT13&gt;='Hoja De Calculo'!BS13,IF(BS$18=100,($AO$21*BS$18*$B$2)-SUM($I61:BR61),IF(BS$18&gt;BR$19,((BS$18-BR$19+1)*$B$2*$AO$21),IF(BS$18&gt;=BR$19,$AO$21*$B$2))),0)</f>
        <v>0</v>
      </c>
      <c r="BT61" s="300">
        <f>IF('Hoja De Calculo'!BU13&gt;='Hoja De Calculo'!BT13,IF(BT$18=100,($AO$21*BT$18*$B$2)-SUM($I61:BS61),IF(BT$18&gt;BS$19,((BT$18-BS$19+1)*$B$2*$AO$21),IF(BT$18&gt;=BS$19,$AO$21*$B$2))),0)</f>
        <v>0</v>
      </c>
      <c r="BU61" s="300">
        <f>IF('Hoja De Calculo'!BV13&gt;='Hoja De Calculo'!BU13,IF(BU$18=100,($AO$21*BU$18*$B$2)-SUM($I61:BT61),IF(BU$18&gt;BT$19,((BU$18-BT$19+1)*$B$2*$AO$21),IF(BU$18&gt;=BT$19,$AO$21*$B$2))),0)</f>
        <v>0</v>
      </c>
      <c r="BV61" s="300">
        <f>IF('Hoja De Calculo'!BW13&gt;='Hoja De Calculo'!BV13,IF(BV$18=100,($AO$21*BV$18*$B$2)-SUM($I61:BU61),IF(BV$18&gt;BU$19,((BV$18-BU$19+1)*$B$2*$AO$21),IF(BV$18&gt;=BU$19,$AO$21*$B$2))),0)</f>
        <v>0</v>
      </c>
      <c r="BW61" s="300">
        <f>IF('Hoja De Calculo'!BX13&gt;='Hoja De Calculo'!BW13,IF(BW$18=100,($AO$21*BW$18*$B$2)-SUM($I61:BV61),IF(BW$18&gt;BV$19,((BW$18-BV$19+1)*$B$2*$AO$21),IF(BW$18&gt;=BV$19,$AO$21*$B$2))),0)</f>
        <v>0</v>
      </c>
      <c r="BX61" s="300">
        <f>IF('Hoja De Calculo'!BY13&gt;='Hoja De Calculo'!BX13,IF(BX$18=100,($AO$21*BX$18*$B$2)-SUM($I61:BW61),IF(BX$18&gt;BW$19,((BX$18-BW$19+1)*$B$2*$AO$21),IF(BX$18&gt;=BW$19,$AO$21*$B$2))),0)</f>
        <v>0</v>
      </c>
      <c r="BY61" s="300">
        <f>IF('Hoja De Calculo'!BZ13&gt;='Hoja De Calculo'!BY13,IF(BY$18=100,($AO$21*BY$18*$B$2)-SUM($I61:BX61),IF(BY$18&gt;BX$19,((BY$18-BX$19+1)*$B$2*$AO$21),IF(BY$18&gt;=BX$19,$AO$21*$B$2))),0)</f>
        <v>0</v>
      </c>
      <c r="BZ61" s="300">
        <f>IF('Hoja De Calculo'!CA13&gt;='Hoja De Calculo'!BZ13,IF(BZ$18=100,($AO$21*BZ$18*$B$2)-SUM($I61:BY61),IF(BZ$18&gt;BY$19,((BZ$18-BY$19+1)*$B$2*$AO$21),IF(BZ$18&gt;=BY$19,$AO$21*$B$2))),0)</f>
        <v>0</v>
      </c>
      <c r="CA61" s="300">
        <f>IF('Hoja De Calculo'!CB13&gt;='Hoja De Calculo'!CA13,IF(CA$18=100,($AO$21*CA$18*$B$2)-SUM($I61:BZ61),IF(CA$18&gt;BZ$19,((CA$18-BZ$19+1)*$B$2*$AO$21),IF(CA$18&gt;=BZ$19,$AO$21*$B$2))),0)</f>
        <v>0</v>
      </c>
      <c r="CB61" s="300">
        <f>IF('Hoja De Calculo'!CC13&gt;='Hoja De Calculo'!CB13,IF(CB$18=100,($AO$21*CB$18*$B$2)-SUM($I61:CA61),IF(CB$18&gt;CA$19,((CB$18-CA$19+1)*$B$2*$AO$21),IF(CB$18&gt;=CA$19,$AO$21*$B$2))),0)</f>
        <v>0</v>
      </c>
      <c r="CC61" s="300">
        <f>IF('Hoja De Calculo'!CD13&gt;='Hoja De Calculo'!CC13,IF(CC$18=100,($AO$21*CC$18*$B$2)-SUM($I61:CB61),IF(CC$18&gt;CB$19,((CC$18-CB$19+1)*$B$2*$AO$21),IF(CC$18&gt;=CB$19,$AO$21*$B$2))),0)</f>
        <v>0</v>
      </c>
      <c r="CD61" s="300">
        <f>IF('Hoja De Calculo'!CE13&gt;='Hoja De Calculo'!CD13,IF(CD$18=100,($AO$21*CD$18*$B$2)-SUM($I61:CC61),IF(CD$18&gt;CC$19,((CD$18-CC$19+1)*$B$2*$AO$21),IF(CD$18&gt;=CC$19,$AO$21*$B$2))),0)</f>
        <v>0</v>
      </c>
      <c r="CE61" s="300">
        <f>IF('Hoja De Calculo'!CF13&gt;='Hoja De Calculo'!CE13,IF(CE$18=100,($AO$21*CE$18*$B$2)-SUM($I61:CD61),IF(CE$18&gt;CD$19,((CE$18-CD$19+1)*$B$2*$AO$21),IF(CE$18&gt;=CD$19,$AO$21*$B$2))),0)</f>
        <v>0</v>
      </c>
      <c r="CF61" s="300">
        <f>IF('Hoja De Calculo'!CG13&gt;='Hoja De Calculo'!CF13,IF(CF$18=100,($AO$21*CF$18*$B$2)-SUM($I61:CE61),IF(CF$18&gt;CE$19,((CF$18-CE$19+1)*$B$2*$AO$21),IF(CF$18&gt;=CE$19,$AO$21*$B$2))),0)</f>
        <v>0</v>
      </c>
      <c r="CG61" s="300">
        <f>IF('Hoja De Calculo'!CH13&gt;='Hoja De Calculo'!CG13,IF(CG$18=100,($AO$21*CG$18*$B$2)-SUM($I61:CF61),IF(CG$18&gt;CF$19,((CG$18-CF$19+1)*$B$2*$AO$21),IF(CG$18&gt;=CF$19,$AO$21*$B$2))),0)</f>
        <v>0</v>
      </c>
      <c r="CH61" s="300">
        <f>IF('Hoja De Calculo'!CI13&gt;='Hoja De Calculo'!CH13,IF(CH$18=100,($AO$21*CH$18*$B$2)-SUM($I61:CG61),IF(CH$18&gt;CG$19,((CH$18-CG$19+1)*$B$2*$AO$21),IF(CH$18&gt;=CG$19,$AO$21*$B$2))),0)</f>
        <v>0</v>
      </c>
      <c r="CI61" s="300">
        <f>IF('Hoja De Calculo'!CJ13&gt;='Hoja De Calculo'!CI13,IF(CI$18=100,($AO$21*CI$18*$B$2)-SUM($I61:CH61),IF(CI$18&gt;CH$19,((CI$18-CH$19+1)*$B$2*$AO$21),IF(CI$18&gt;=CH$19,$AO$21*$B$2))),0)</f>
        <v>0</v>
      </c>
      <c r="CJ61" s="300">
        <f>IF('Hoja De Calculo'!CK13&gt;='Hoja De Calculo'!CJ13,IF(CJ$18=100,($AO$21*CJ$18*$B$2)-SUM($I61:CI61),IF(CJ$18&gt;CI$19,((CJ$18-CI$19+1)*$B$2*$AO$21),IF(CJ$18&gt;=CI$19,$AO$21*$B$2))),0)</f>
        <v>0</v>
      </c>
      <c r="CK61" s="300">
        <f>IF('Hoja De Calculo'!CL13&gt;='Hoja De Calculo'!CK13,IF(CK$18=100,($AO$21*CK$18*$B$2)-SUM($I61:CJ61),IF(CK$18&gt;CJ$19,((CK$18-CJ$19+1)*$B$2*$AO$21),IF(CK$18&gt;=CJ$19,$AO$21*$B$2))),0)</f>
        <v>0</v>
      </c>
      <c r="CL61" s="300">
        <f>IF('Hoja De Calculo'!CM13&gt;='Hoja De Calculo'!CL13,IF(CL$18=100,($AO$21*CL$18*$B$2)-SUM($I61:CK61),IF(CL$18&gt;CK$19,((CL$18-CK$19+1)*$B$2*$AO$21),IF(CL$18&gt;=CK$19,$AO$21*$B$2))),0)</f>
        <v>0</v>
      </c>
      <c r="CM61" s="300">
        <f>IF('Hoja De Calculo'!CN13&gt;='Hoja De Calculo'!CM13,IF(CM$18=100,($AO$21*CM$18*$B$2)-SUM($I61:CL61),IF(CM$18&gt;CL$19,((CM$18-CL$19+1)*$B$2*$AO$21),IF(CM$18&gt;=CL$19,$AO$21*$B$2))),0)</f>
        <v>0</v>
      </c>
      <c r="CN61" s="300">
        <f>IF('Hoja De Calculo'!CO13&gt;='Hoja De Calculo'!CN13,IF(CN$18=100,($AO$21*CN$18*$B$2)-SUM($I61:CM61),IF(CN$18&gt;CM$19,((CN$18-CM$19+1)*$B$2*$AO$21),IF(CN$18&gt;=CM$19,$AO$21*$B$2))),0)</f>
        <v>0</v>
      </c>
      <c r="CO61" s="300">
        <f>IF('Hoja De Calculo'!CP13&gt;='Hoja De Calculo'!CO13,IF(CO$18=100,($AO$21*CO$18*$B$2)-SUM($I61:CN61),IF(CO$18&gt;CN$19,((CO$18-CN$19+1)*$B$2*$AO$21),IF(CO$18&gt;=CN$19,$AO$21*$B$2))),0)</f>
        <v>0</v>
      </c>
      <c r="CP61" s="300">
        <f>IF('Hoja De Calculo'!CQ13&gt;='Hoja De Calculo'!CP13,IF(CP$18=100,($AO$21*CP$18*$B$2)-SUM($I61:CO61),IF(CP$18&gt;CO$19,((CP$18-CO$19+1)*$B$2*$AO$21),IF(CP$18&gt;=CO$19,$AO$21*$B$2))),0)</f>
        <v>0</v>
      </c>
      <c r="CQ61" s="300">
        <f>IF('Hoja De Calculo'!CR13&gt;='Hoja De Calculo'!CQ13,IF(CQ$18=100,($AO$21*CQ$18*$B$2)-SUM($I61:CP61),IF(CQ$18&gt;CP$19,((CQ$18-CP$19+1)*$B$2*$AO$21),IF(CQ$18&gt;=CP$19,$AO$21*$B$2))),0)</f>
        <v>0</v>
      </c>
      <c r="CR61" s="300">
        <f>IF('Hoja De Calculo'!CS13&gt;='Hoja De Calculo'!CR13,IF(CR$18=100,($AO$21*CR$18*$B$2)-SUM($I61:CQ61),IF(CR$18&gt;CQ$19,((CR$18-CQ$19+1)*$B$2*$AO$21),IF(CR$18&gt;=CQ$19,$AO$21*$B$2))),0)</f>
        <v>0</v>
      </c>
      <c r="CS61" s="300">
        <f>IF('Hoja De Calculo'!CT13&gt;='Hoja De Calculo'!CS13,IF(CS$18=100,($AO$21*CS$18*$B$2)-SUM($I61:CR61),IF(CS$18&gt;CR$19,((CS$18-CR$19+1)*$B$2*$AO$21),IF(CS$18&gt;=CR$19,$AO$21*$B$2))),0)</f>
        <v>0</v>
      </c>
      <c r="CT61" s="300">
        <f>IF('Hoja De Calculo'!CU13&gt;='Hoja De Calculo'!CT13,IF(CT$18=100,($AO$21*CT$18*$B$2)-SUM($I61:CS61),IF(CT$18&gt;CS$19,((CT$18-CS$19+1)*$B$2*$AO$21),IF(CT$18&gt;=CS$19,$AO$21*$B$2))),0)</f>
        <v>0</v>
      </c>
      <c r="CU61" s="300">
        <f>IF('Hoja De Calculo'!CV13&gt;='Hoja De Calculo'!CU13,IF(CU$18=100,($AO$21*CU$18*$B$2)-SUM($I61:CT61),IF(CU$18&gt;CT$19,((CU$18-CT$19+1)*$B$2*$AO$21),IF(CU$18&gt;=CT$19,$AO$21*$B$2))),0)</f>
        <v>0</v>
      </c>
      <c r="CV61" s="300">
        <f>IF('Hoja De Calculo'!CW13&gt;='Hoja De Calculo'!CV13,IF(CV$18=100,($AO$21*CV$18*$B$2)-SUM($I61:CU61),IF(CV$18&gt;CU$19,((CV$18-CU$19+1)*$B$2*$AO$21),IF(CV$18&gt;=CU$19,$AO$21*$B$2))),0)</f>
        <v>0</v>
      </c>
      <c r="CW61" s="300">
        <f>IF('Hoja De Calculo'!CX13&gt;='Hoja De Calculo'!CW13,IF(CW$18=100,($AO$21*CW$18*$B$2)-SUM($I61:CV61),IF(CW$18&gt;CV$19,((CW$18-CV$19+1)*$B$2*$AO$21),IF(CW$18&gt;=CV$19,$AO$21*$B$2))),0)</f>
        <v>0</v>
      </c>
    </row>
    <row r="62" spans="1:101" x14ac:dyDescent="0.35">
      <c r="A62" t="s">
        <v>195</v>
      </c>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87">
        <f>(AP$21*$B$2*(AP$19+(IF(AP$19=100,0,1))))</f>
        <v>0</v>
      </c>
      <c r="AQ62" s="300">
        <f>IF('Hoja De Calculo'!AR13&gt;='Hoja De Calculo'!AQ13,IF(AQ$18=100,($AP$21*AQ$18*$B$2)-SUM($I62:AP62),IF(AQ$18&gt;AP$19,((AQ$18-AP$19+1)*$B$2*$AP$21),IF(AQ$18&gt;=AP$19,$AP$21*$B$2))),0)</f>
        <v>0</v>
      </c>
      <c r="AR62" s="300">
        <f>IF('Hoja De Calculo'!AS13&gt;='Hoja De Calculo'!AR13,IF(AR$18=100,($AP$21*AR$18*$B$2)-SUM($I62:AQ62),IF(AR$18&gt;AQ$19,((AR$18-AQ$19+1)*$B$2*$AP$21),IF(AR$18&gt;=AQ$19,$AP$21*$B$2))),0)</f>
        <v>0</v>
      </c>
      <c r="AS62" s="300">
        <f>IF('Hoja De Calculo'!AT13&gt;='Hoja De Calculo'!AS13,IF(AS$18=100,($AP$21*AS$18*$B$2)-SUM($I62:AR62),IF(AS$18&gt;AR$19,((AS$18-AR$19+1)*$B$2*$AP$21),IF(AS$18&gt;=AR$19,$AP$21*$B$2))),0)</f>
        <v>0</v>
      </c>
      <c r="AT62" s="300">
        <f>IF('Hoja De Calculo'!AU13&gt;='Hoja De Calculo'!AT13,IF(AT$18=100,($AP$21*AT$18*$B$2)-SUM($I62:AS62),IF(AT$18&gt;AS$19,((AT$18-AS$19+1)*$B$2*$AP$21),IF(AT$18&gt;=AS$19,$AP$21*$B$2))),0)</f>
        <v>0</v>
      </c>
      <c r="AU62" s="300">
        <f>IF('Hoja De Calculo'!AV13&gt;='Hoja De Calculo'!AU13,IF(AU$18=100,($AP$21*AU$18*$B$2)-SUM($I62:AT62),IF(AU$18&gt;AT$19,((AU$18-AT$19+1)*$B$2*$AP$21),IF(AU$18&gt;=AT$19,$AP$21*$B$2))),0)</f>
        <v>0</v>
      </c>
      <c r="AV62" s="300">
        <f>IF('Hoja De Calculo'!AW13&gt;='Hoja De Calculo'!AV13,IF(AV$18=100,($AP$21*AV$18*$B$2)-SUM($I62:AU62),IF(AV$18&gt;AU$19,((AV$18-AU$19+1)*$B$2*$AP$21),IF(AV$18&gt;=AU$19,$AP$21*$B$2))),0)</f>
        <v>0</v>
      </c>
      <c r="AW62" s="300">
        <f>IF('Hoja De Calculo'!AX13&gt;='Hoja De Calculo'!AW13,IF(AW$18=100,($AP$21*AW$18*$B$2)-SUM($I62:AV62),IF(AW$18&gt;AV$19,((AW$18-AV$19+1)*$B$2*$AP$21),IF(AW$18&gt;=AV$19,$AP$21*$B$2))),0)</f>
        <v>0</v>
      </c>
      <c r="AX62" s="300">
        <f>IF('Hoja De Calculo'!AY13&gt;='Hoja De Calculo'!AX13,IF(AX$18=100,($AP$21*AX$18*$B$2)-SUM($I62:AW62),IF(AX$18&gt;AW$19,((AX$18-AW$19+1)*$B$2*$AP$21),IF(AX$18&gt;=AW$19,$AP$21*$B$2))),0)</f>
        <v>0</v>
      </c>
      <c r="AY62" s="300">
        <f>IF('Hoja De Calculo'!AZ13&gt;='Hoja De Calculo'!AY13,IF(AY$18=100,($AP$21*AY$18*$B$2)-SUM($I62:AX62),IF(AY$18&gt;AX$19,((AY$18-AX$19+1)*$B$2*$AP$21),IF(AY$18&gt;=AX$19,$AP$21*$B$2))),0)</f>
        <v>0</v>
      </c>
      <c r="AZ62" s="300">
        <f>IF('Hoja De Calculo'!BA13&gt;='Hoja De Calculo'!AZ13,IF(AZ$18=100,($AP$21*AZ$18*$B$2)-SUM($I62:AY62),IF(AZ$18&gt;AY$19,((AZ$18-AY$19+1)*$B$2*$AP$21),IF(AZ$18&gt;=AY$19,$AP$21*$B$2))),0)</f>
        <v>0</v>
      </c>
      <c r="BA62" s="300">
        <f>IF('Hoja De Calculo'!BB13&gt;='Hoja De Calculo'!BA13,IF(BA$18=100,($AP$21*BA$18*$B$2)-SUM($I62:AZ62),IF(BA$18&gt;AZ$19,((BA$18-AZ$19+1)*$B$2*$AP$21),IF(BA$18&gt;=AZ$19,$AP$21*$B$2))),0)</f>
        <v>0</v>
      </c>
      <c r="BB62" s="300">
        <f>IF('Hoja De Calculo'!BC13&gt;='Hoja De Calculo'!BB13,IF(BB$18=100,($AP$21*BB$18*$B$2)-SUM($I62:BA62),IF(BB$18&gt;BA$19,((BB$18-BA$19+1)*$B$2*$AP$21),IF(BB$18&gt;=BA$19,$AP$21*$B$2))),0)</f>
        <v>0</v>
      </c>
      <c r="BC62" s="300">
        <f>IF('Hoja De Calculo'!BD13&gt;='Hoja De Calculo'!BC13,IF(BC$18=100,($AP$21*BC$18*$B$2)-SUM($I62:BB62),IF(BC$18&gt;BB$19,((BC$18-BB$19+1)*$B$2*$AP$21),IF(BC$18&gt;=BB$19,$AP$21*$B$2))),0)</f>
        <v>0</v>
      </c>
      <c r="BD62" s="300">
        <f>IF('Hoja De Calculo'!BE13&gt;='Hoja De Calculo'!BD13,IF(BD$18=100,($AP$21*BD$18*$B$2)-SUM($I62:BC62),IF(BD$18&gt;BC$19,((BD$18-BC$19+1)*$B$2*$AP$21),IF(BD$18&gt;=BC$19,$AP$21*$B$2))),0)</f>
        <v>0</v>
      </c>
      <c r="BE62" s="300">
        <f>IF('Hoja De Calculo'!BF13&gt;='Hoja De Calculo'!BE13,IF(BE$18=100,($AP$21*BE$18*$B$2)-SUM($I62:BD62),IF(BE$18&gt;BD$19,((BE$18-BD$19+1)*$B$2*$AP$21),IF(BE$18&gt;=BD$19,$AP$21*$B$2))),0)</f>
        <v>0</v>
      </c>
      <c r="BF62" s="300">
        <f>IF('Hoja De Calculo'!BG13&gt;='Hoja De Calculo'!BF13,IF(BF$18=100,($AP$21*BF$18*$B$2)-SUM($I62:BE62),IF(BF$18&gt;BE$19,((BF$18-BE$19+1)*$B$2*$AP$21),IF(BF$18&gt;=BE$19,$AP$21*$B$2))),0)</f>
        <v>0</v>
      </c>
      <c r="BG62" s="300">
        <f>IF('Hoja De Calculo'!BH13&gt;='Hoja De Calculo'!BG13,IF(BG$18=100,($AP$21*BG$18*$B$2)-SUM($I62:BF62),IF(BG$18&gt;BF$19,((BG$18-BF$19+1)*$B$2*$AP$21),IF(BG$18&gt;=BF$19,$AP$21*$B$2))),0)</f>
        <v>0</v>
      </c>
      <c r="BH62" s="300">
        <f>IF('Hoja De Calculo'!BI13&gt;='Hoja De Calculo'!BH13,IF(BH$18=100,($AP$21*BH$18*$B$2)-SUM($I62:BG62),IF(BH$18&gt;BG$19,((BH$18-BG$19+1)*$B$2*$AP$21),IF(BH$18&gt;=BG$19,$AP$21*$B$2))),0)</f>
        <v>0</v>
      </c>
      <c r="BI62" s="300">
        <f>IF('Hoja De Calculo'!BJ13&gt;='Hoja De Calculo'!BI13,IF(BI$18=100,($AP$21*BI$18*$B$2)-SUM($I62:BH62),IF(BI$18&gt;BH$19,((BI$18-BH$19+1)*$B$2*$AP$21),IF(BI$18&gt;=BH$19,$AP$21*$B$2))),0)</f>
        <v>0</v>
      </c>
      <c r="BJ62" s="300">
        <f>IF('Hoja De Calculo'!BK13&gt;='Hoja De Calculo'!BJ13,IF(BJ$18=100,($AP$21*BJ$18*$B$2)-SUM($I62:BI62),IF(BJ$18&gt;BI$19,((BJ$18-BI$19+1)*$B$2*$AP$21),IF(BJ$18&gt;=BI$19,$AP$21*$B$2))),0)</f>
        <v>0</v>
      </c>
      <c r="BK62" s="300">
        <f>IF('Hoja De Calculo'!BL13&gt;='Hoja De Calculo'!BK13,IF(BK$18=100,($AP$21*BK$18*$B$2)-SUM($I62:BJ62),IF(BK$18&gt;BJ$19,((BK$18-BJ$19+1)*$B$2*$AP$21),IF(BK$18&gt;=BJ$19,$AP$21*$B$2))),0)</f>
        <v>0</v>
      </c>
      <c r="BL62" s="300">
        <f>IF('Hoja De Calculo'!BM13&gt;='Hoja De Calculo'!BL13,IF(BL$18=100,($AP$21*BL$18*$B$2)-SUM($I62:BK62),IF(BL$18&gt;BK$19,((BL$18-BK$19+1)*$B$2*$AP$21),IF(BL$18&gt;=BK$19,$AP$21*$B$2))),0)</f>
        <v>0</v>
      </c>
      <c r="BM62" s="300">
        <f>IF('Hoja De Calculo'!BN13&gt;='Hoja De Calculo'!BM13,IF(BM$18=100,($AP$21*BM$18*$B$2)-SUM($I62:BL62),IF(BM$18&gt;BL$19,((BM$18-BL$19+1)*$B$2*$AP$21),IF(BM$18&gt;=BL$19,$AP$21*$B$2))),0)</f>
        <v>0</v>
      </c>
      <c r="BN62" s="300">
        <f>IF('Hoja De Calculo'!BO13&gt;='Hoja De Calculo'!BN13,IF(BN$18=100,($AP$21*BN$18*$B$2)-SUM($I62:BM62),IF(BN$18&gt;BM$19,((BN$18-BM$19+1)*$B$2*$AP$21),IF(BN$18&gt;=BM$19,$AP$21*$B$2))),0)</f>
        <v>0</v>
      </c>
      <c r="BO62" s="300">
        <f>IF('Hoja De Calculo'!BP13&gt;='Hoja De Calculo'!BO13,IF(BO$18=100,($AP$21*BO$18*$B$2)-SUM($I62:BN62),IF(BO$18&gt;BN$19,((BO$18-BN$19+1)*$B$2*$AP$21),IF(BO$18&gt;=BN$19,$AP$21*$B$2))),0)</f>
        <v>0</v>
      </c>
      <c r="BP62" s="300">
        <f>IF('Hoja De Calculo'!BQ13&gt;='Hoja De Calculo'!BP13,IF(BP$18=100,($AP$21*BP$18*$B$2)-SUM($I62:BO62),IF(BP$18&gt;BO$19,((BP$18-BO$19+1)*$B$2*$AP$21),IF(BP$18&gt;=BO$19,$AP$21*$B$2))),0)</f>
        <v>0</v>
      </c>
      <c r="BQ62" s="300">
        <f>IF('Hoja De Calculo'!BR13&gt;='Hoja De Calculo'!BQ13,IF(BQ$18=100,($AP$21*BQ$18*$B$2)-SUM($I62:BP62),IF(BQ$18&gt;BP$19,((BQ$18-BP$19+1)*$B$2*$AP$21),IF(BQ$18&gt;=BP$19,$AP$21*$B$2))),0)</f>
        <v>0</v>
      </c>
      <c r="BR62" s="300">
        <f>IF('Hoja De Calculo'!BS13&gt;='Hoja De Calculo'!BR13,IF(BR$18=100,($AP$21*BR$18*$B$2)-SUM($I62:BQ62),IF(BR$18&gt;BQ$19,((BR$18-BQ$19+1)*$B$2*$AP$21),IF(BR$18&gt;=BQ$19,$AP$21*$B$2))),0)</f>
        <v>0</v>
      </c>
      <c r="BS62" s="300">
        <f>IF('Hoja De Calculo'!BT13&gt;='Hoja De Calculo'!BS13,IF(BS$18=100,($AP$21*BS$18*$B$2)-SUM($I62:BR62),IF(BS$18&gt;BR$19,((BS$18-BR$19+1)*$B$2*$AP$21),IF(BS$18&gt;=BR$19,$AP$21*$B$2))),0)</f>
        <v>0</v>
      </c>
      <c r="BT62" s="300">
        <f>IF('Hoja De Calculo'!BU13&gt;='Hoja De Calculo'!BT13,IF(BT$18=100,($AP$21*BT$18*$B$2)-SUM($I62:BS62),IF(BT$18&gt;BS$19,((BT$18-BS$19+1)*$B$2*$AP$21),IF(BT$18&gt;=BS$19,$AP$21*$B$2))),0)</f>
        <v>0</v>
      </c>
      <c r="BU62" s="300">
        <f>IF('Hoja De Calculo'!BV13&gt;='Hoja De Calculo'!BU13,IF(BU$18=100,($AP$21*BU$18*$B$2)-SUM($I62:BT62),IF(BU$18&gt;BT$19,((BU$18-BT$19+1)*$B$2*$AP$21),IF(BU$18&gt;=BT$19,$AP$21*$B$2))),0)</f>
        <v>0</v>
      </c>
      <c r="BV62" s="300">
        <f>IF('Hoja De Calculo'!BW13&gt;='Hoja De Calculo'!BV13,IF(BV$18=100,($AP$21*BV$18*$B$2)-SUM($I62:BU62),IF(BV$18&gt;BU$19,((BV$18-BU$19+1)*$B$2*$AP$21),IF(BV$18&gt;=BU$19,$AP$21*$B$2))),0)</f>
        <v>0</v>
      </c>
      <c r="BW62" s="300">
        <f>IF('Hoja De Calculo'!BX13&gt;='Hoja De Calculo'!BW13,IF(BW$18=100,($AP$21*BW$18*$B$2)-SUM($I62:BV62),IF(BW$18&gt;BV$19,((BW$18-BV$19+1)*$B$2*$AP$21),IF(BW$18&gt;=BV$19,$AP$21*$B$2))),0)</f>
        <v>0</v>
      </c>
      <c r="BX62" s="300">
        <f>IF('Hoja De Calculo'!BY13&gt;='Hoja De Calculo'!BX13,IF(BX$18=100,($AP$21*BX$18*$B$2)-SUM($I62:BW62),IF(BX$18&gt;BW$19,((BX$18-BW$19+1)*$B$2*$AP$21),IF(BX$18&gt;=BW$19,$AP$21*$B$2))),0)</f>
        <v>0</v>
      </c>
      <c r="BY62" s="300">
        <f>IF('Hoja De Calculo'!BZ13&gt;='Hoja De Calculo'!BY13,IF(BY$18=100,($AP$21*BY$18*$B$2)-SUM($I62:BX62),IF(BY$18&gt;BX$19,((BY$18-BX$19+1)*$B$2*$AP$21),IF(BY$18&gt;=BX$19,$AP$21*$B$2))),0)</f>
        <v>0</v>
      </c>
      <c r="BZ62" s="300">
        <f>IF('Hoja De Calculo'!CA13&gt;='Hoja De Calculo'!BZ13,IF(BZ$18=100,($AP$21*BZ$18*$B$2)-SUM($I62:BY62),IF(BZ$18&gt;BY$19,((BZ$18-BY$19+1)*$B$2*$AP$21),IF(BZ$18&gt;=BY$19,$AP$21*$B$2))),0)</f>
        <v>0</v>
      </c>
      <c r="CA62" s="300">
        <f>IF('Hoja De Calculo'!CB13&gt;='Hoja De Calculo'!CA13,IF(CA$18=100,($AP$21*CA$18*$B$2)-SUM($I62:BZ62),IF(CA$18&gt;BZ$19,((CA$18-BZ$19+1)*$B$2*$AP$21),IF(CA$18&gt;=BZ$19,$AP$21*$B$2))),0)</f>
        <v>0</v>
      </c>
      <c r="CB62" s="300">
        <f>IF('Hoja De Calculo'!CC13&gt;='Hoja De Calculo'!CB13,IF(CB$18=100,($AP$21*CB$18*$B$2)-SUM($I62:CA62),IF(CB$18&gt;CA$19,((CB$18-CA$19+1)*$B$2*$AP$21),IF(CB$18&gt;=CA$19,$AP$21*$B$2))),0)</f>
        <v>0</v>
      </c>
      <c r="CC62" s="300">
        <f>IF('Hoja De Calculo'!CD13&gt;='Hoja De Calculo'!CC13,IF(CC$18=100,($AP$21*CC$18*$B$2)-SUM($I62:CB62),IF(CC$18&gt;CB$19,((CC$18-CB$19+1)*$B$2*$AP$21),IF(CC$18&gt;=CB$19,$AP$21*$B$2))),0)</f>
        <v>0</v>
      </c>
      <c r="CD62" s="300">
        <f>IF('Hoja De Calculo'!CE13&gt;='Hoja De Calculo'!CD13,IF(CD$18=100,($AP$21*CD$18*$B$2)-SUM($I62:CC62),IF(CD$18&gt;CC$19,((CD$18-CC$19+1)*$B$2*$AP$21),IF(CD$18&gt;=CC$19,$AP$21*$B$2))),0)</f>
        <v>0</v>
      </c>
      <c r="CE62" s="300">
        <f>IF('Hoja De Calculo'!CF13&gt;='Hoja De Calculo'!CE13,IF(CE$18=100,($AP$21*CE$18*$B$2)-SUM($I62:CD62),IF(CE$18&gt;CD$19,((CE$18-CD$19+1)*$B$2*$AP$21),IF(CE$18&gt;=CD$19,$AP$21*$B$2))),0)</f>
        <v>0</v>
      </c>
      <c r="CF62" s="300">
        <f>IF('Hoja De Calculo'!CG13&gt;='Hoja De Calculo'!CF13,IF(CF$18=100,($AP$21*CF$18*$B$2)-SUM($I62:CE62),IF(CF$18&gt;CE$19,((CF$18-CE$19+1)*$B$2*$AP$21),IF(CF$18&gt;=CE$19,$AP$21*$B$2))),0)</f>
        <v>0</v>
      </c>
      <c r="CG62" s="300">
        <f>IF('Hoja De Calculo'!CH13&gt;='Hoja De Calculo'!CG13,IF(CG$18=100,($AP$21*CG$18*$B$2)-SUM($I62:CF62),IF(CG$18&gt;CF$19,((CG$18-CF$19+1)*$B$2*$AP$21),IF(CG$18&gt;=CF$19,$AP$21*$B$2))),0)</f>
        <v>0</v>
      </c>
      <c r="CH62" s="300">
        <f>IF('Hoja De Calculo'!CI13&gt;='Hoja De Calculo'!CH13,IF(CH$18=100,($AP$21*CH$18*$B$2)-SUM($I62:CG62),IF(CH$18&gt;CG$19,((CH$18-CG$19+1)*$B$2*$AP$21),IF(CH$18&gt;=CG$19,$AP$21*$B$2))),0)</f>
        <v>0</v>
      </c>
      <c r="CI62" s="300">
        <f>IF('Hoja De Calculo'!CJ13&gt;='Hoja De Calculo'!CI13,IF(CI$18=100,($AP$21*CI$18*$B$2)-SUM($I62:CH62),IF(CI$18&gt;CH$19,((CI$18-CH$19+1)*$B$2*$AP$21),IF(CI$18&gt;=CH$19,$AP$21*$B$2))),0)</f>
        <v>0</v>
      </c>
      <c r="CJ62" s="300">
        <f>IF('Hoja De Calculo'!CK13&gt;='Hoja De Calculo'!CJ13,IF(CJ$18=100,($AP$21*CJ$18*$B$2)-SUM($I62:CI62),IF(CJ$18&gt;CI$19,((CJ$18-CI$19+1)*$B$2*$AP$21),IF(CJ$18&gt;=CI$19,$AP$21*$B$2))),0)</f>
        <v>0</v>
      </c>
      <c r="CK62" s="300">
        <f>IF('Hoja De Calculo'!CL13&gt;='Hoja De Calculo'!CK13,IF(CK$18=100,($AP$21*CK$18*$B$2)-SUM($I62:CJ62),IF(CK$18&gt;CJ$19,((CK$18-CJ$19+1)*$B$2*$AP$21),IF(CK$18&gt;=CJ$19,$AP$21*$B$2))),0)</f>
        <v>0</v>
      </c>
      <c r="CL62" s="300">
        <f>IF('Hoja De Calculo'!CM13&gt;='Hoja De Calculo'!CL13,IF(CL$18=100,($AP$21*CL$18*$B$2)-SUM($I62:CK62),IF(CL$18&gt;CK$19,((CL$18-CK$19+1)*$B$2*$AP$21),IF(CL$18&gt;=CK$19,$AP$21*$B$2))),0)</f>
        <v>0</v>
      </c>
      <c r="CM62" s="300">
        <f>IF('Hoja De Calculo'!CN13&gt;='Hoja De Calculo'!CM13,IF(CM$18=100,($AP$21*CM$18*$B$2)-SUM($I62:CL62),IF(CM$18&gt;CL$19,((CM$18-CL$19+1)*$B$2*$AP$21),IF(CM$18&gt;=CL$19,$AP$21*$B$2))),0)</f>
        <v>0</v>
      </c>
      <c r="CN62" s="300">
        <f>IF('Hoja De Calculo'!CO13&gt;='Hoja De Calculo'!CN13,IF(CN$18=100,($AP$21*CN$18*$B$2)-SUM($I62:CM62),IF(CN$18&gt;CM$19,((CN$18-CM$19+1)*$B$2*$AP$21),IF(CN$18&gt;=CM$19,$AP$21*$B$2))),0)</f>
        <v>0</v>
      </c>
      <c r="CO62" s="300">
        <f>IF('Hoja De Calculo'!CP13&gt;='Hoja De Calculo'!CO13,IF(CO$18=100,($AP$21*CO$18*$B$2)-SUM($I62:CN62),IF(CO$18&gt;CN$19,((CO$18-CN$19+1)*$B$2*$AP$21),IF(CO$18&gt;=CN$19,$AP$21*$B$2))),0)</f>
        <v>0</v>
      </c>
      <c r="CP62" s="300">
        <f>IF('Hoja De Calculo'!CQ13&gt;='Hoja De Calculo'!CP13,IF(CP$18=100,($AP$21*CP$18*$B$2)-SUM($I62:CO62),IF(CP$18&gt;CO$19,((CP$18-CO$19+1)*$B$2*$AP$21),IF(CP$18&gt;=CO$19,$AP$21*$B$2))),0)</f>
        <v>0</v>
      </c>
      <c r="CQ62" s="300">
        <f>IF('Hoja De Calculo'!CR13&gt;='Hoja De Calculo'!CQ13,IF(CQ$18=100,($AP$21*CQ$18*$B$2)-SUM($I62:CP62),IF(CQ$18&gt;CP$19,((CQ$18-CP$19+1)*$B$2*$AP$21),IF(CQ$18&gt;=CP$19,$AP$21*$B$2))),0)</f>
        <v>0</v>
      </c>
      <c r="CR62" s="300">
        <f>IF('Hoja De Calculo'!CS13&gt;='Hoja De Calculo'!CR13,IF(CR$18=100,($AP$21*CR$18*$B$2)-SUM($I62:CQ62),IF(CR$18&gt;CQ$19,((CR$18-CQ$19+1)*$B$2*$AP$21),IF(CR$18&gt;=CQ$19,$AP$21*$B$2))),0)</f>
        <v>0</v>
      </c>
      <c r="CS62" s="300">
        <f>IF('Hoja De Calculo'!CT13&gt;='Hoja De Calculo'!CS13,IF(CS$18=100,($AP$21*CS$18*$B$2)-SUM($I62:CR62),IF(CS$18&gt;CR$19,((CS$18-CR$19+1)*$B$2*$AP$21),IF(CS$18&gt;=CR$19,$AP$21*$B$2))),0)</f>
        <v>0</v>
      </c>
      <c r="CT62" s="300">
        <f>IF('Hoja De Calculo'!CU13&gt;='Hoja De Calculo'!CT13,IF(CT$18=100,($AP$21*CT$18*$B$2)-SUM($I62:CS62),IF(CT$18&gt;CS$19,((CT$18-CS$19+1)*$B$2*$AP$21),IF(CT$18&gt;=CS$19,$AP$21*$B$2))),0)</f>
        <v>0</v>
      </c>
      <c r="CU62" s="300">
        <f>IF('Hoja De Calculo'!CV13&gt;='Hoja De Calculo'!CU13,IF(CU$18=100,($AP$21*CU$18*$B$2)-SUM($I62:CT62),IF(CU$18&gt;CT$19,((CU$18-CT$19+1)*$B$2*$AP$21),IF(CU$18&gt;=CT$19,$AP$21*$B$2))),0)</f>
        <v>0</v>
      </c>
      <c r="CV62" s="300">
        <f>IF('Hoja De Calculo'!CW13&gt;='Hoja De Calculo'!CV13,IF(CV$18=100,($AP$21*CV$18*$B$2)-SUM($I62:CU62),IF(CV$18&gt;CU$19,((CV$18-CU$19+1)*$B$2*$AP$21),IF(CV$18&gt;=CU$19,$AP$21*$B$2))),0)</f>
        <v>0</v>
      </c>
      <c r="CW62" s="300">
        <f>IF('Hoja De Calculo'!CX13&gt;='Hoja De Calculo'!CW13,IF(CW$18=100,($AP$21*CW$18*$B$2)-SUM($I62:CV62),IF(CW$18&gt;CV$19,((CW$18-CV$19+1)*$B$2*$AP$21),IF(CW$18&gt;=CV$19,$AP$21*$B$2))),0)</f>
        <v>0</v>
      </c>
    </row>
    <row r="63" spans="1:101" x14ac:dyDescent="0.35">
      <c r="A63" t="s">
        <v>196</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87">
        <f>(AQ$21*$B$2*(AQ$19+(IF(AQ$19=100,0,1))))</f>
        <v>0</v>
      </c>
      <c r="AR63" s="300">
        <f>IF('Hoja De Calculo'!AS13&gt;='Hoja De Calculo'!AR13,IF(AR$18=100,($AQ$21*AR$18*$B$2)-SUM($I63:AQ63),IF(AR$18&gt;AQ$19,((AR$18-AQ$19+1)*$B$2*$AQ$21),IF(AR$18&gt;=AQ$19,$AQ$21*$B$2))),0)</f>
        <v>0</v>
      </c>
      <c r="AS63" s="300">
        <f>IF('Hoja De Calculo'!AT13&gt;='Hoja De Calculo'!AS13,IF(AS$18=100,($AQ$21*AS$18*$B$2)-SUM($I63:AR63),IF(AS$18&gt;AR$19,((AS$18-AR$19+1)*$B$2*$AQ$21),IF(AS$18&gt;=AR$19,$AQ$21*$B$2))),0)</f>
        <v>0</v>
      </c>
      <c r="AT63" s="300">
        <f>IF('Hoja De Calculo'!AU13&gt;='Hoja De Calculo'!AT13,IF(AT$18=100,($AQ$21*AT$18*$B$2)-SUM($I63:AS63),IF(AT$18&gt;AS$19,((AT$18-AS$19+1)*$B$2*$AQ$21),IF(AT$18&gt;=AS$19,$AQ$21*$B$2))),0)</f>
        <v>0</v>
      </c>
      <c r="AU63" s="300">
        <f>IF('Hoja De Calculo'!AV13&gt;='Hoja De Calculo'!AU13,IF(AU$18=100,($AQ$21*AU$18*$B$2)-SUM($I63:AT63),IF(AU$18&gt;AT$19,((AU$18-AT$19+1)*$B$2*$AQ$21),IF(AU$18&gt;=AT$19,$AQ$21*$B$2))),0)</f>
        <v>0</v>
      </c>
      <c r="AV63" s="300">
        <f>IF('Hoja De Calculo'!AW13&gt;='Hoja De Calculo'!AV13,IF(AV$18=100,($AQ$21*AV$18*$B$2)-SUM($I63:AU63),IF(AV$18&gt;AU$19,((AV$18-AU$19+1)*$B$2*$AQ$21),IF(AV$18&gt;=AU$19,$AQ$21*$B$2))),0)</f>
        <v>0</v>
      </c>
      <c r="AW63" s="300">
        <f>IF('Hoja De Calculo'!AX13&gt;='Hoja De Calculo'!AW13,IF(AW$18=100,($AQ$21*AW$18*$B$2)-SUM($I63:AV63),IF(AW$18&gt;AV$19,((AW$18-AV$19+1)*$B$2*$AQ$21),IF(AW$18&gt;=AV$19,$AQ$21*$B$2))),0)</f>
        <v>0</v>
      </c>
      <c r="AX63" s="300">
        <f>IF('Hoja De Calculo'!AY13&gt;='Hoja De Calculo'!AX13,IF(AX$18=100,($AQ$21*AX$18*$B$2)-SUM($I63:AW63),IF(AX$18&gt;AW$19,((AX$18-AW$19+1)*$B$2*$AQ$21),IF(AX$18&gt;=AW$19,$AQ$21*$B$2))),0)</f>
        <v>0</v>
      </c>
      <c r="AY63" s="300">
        <f>IF('Hoja De Calculo'!AZ13&gt;='Hoja De Calculo'!AY13,IF(AY$18=100,($AQ$21*AY$18*$B$2)-SUM($I63:AX63),IF(AY$18&gt;AX$19,((AY$18-AX$19+1)*$B$2*$AQ$21),IF(AY$18&gt;=AX$19,$AQ$21*$B$2))),0)</f>
        <v>0</v>
      </c>
      <c r="AZ63" s="300">
        <f>IF('Hoja De Calculo'!BA13&gt;='Hoja De Calculo'!AZ13,IF(AZ$18=100,($AQ$21*AZ$18*$B$2)-SUM($I63:AY63),IF(AZ$18&gt;AY$19,((AZ$18-AY$19+1)*$B$2*$AQ$21),IF(AZ$18&gt;=AY$19,$AQ$21*$B$2))),0)</f>
        <v>0</v>
      </c>
      <c r="BA63" s="300">
        <f>IF('Hoja De Calculo'!BB13&gt;='Hoja De Calculo'!BA13,IF(BA$18=100,($AQ$21*BA$18*$B$2)-SUM($I63:AZ63),IF(BA$18&gt;AZ$19,((BA$18-AZ$19+1)*$B$2*$AQ$21),IF(BA$18&gt;=AZ$19,$AQ$21*$B$2))),0)</f>
        <v>0</v>
      </c>
      <c r="BB63" s="300">
        <f>IF('Hoja De Calculo'!BC13&gt;='Hoja De Calculo'!BB13,IF(BB$18=100,($AQ$21*BB$18*$B$2)-SUM($I63:BA63),IF(BB$18&gt;BA$19,((BB$18-BA$19+1)*$B$2*$AQ$21),IF(BB$18&gt;=BA$19,$AQ$21*$B$2))),0)</f>
        <v>0</v>
      </c>
      <c r="BC63" s="300">
        <f>IF('Hoja De Calculo'!BD13&gt;='Hoja De Calculo'!BC13,IF(BC$18=100,($AQ$21*BC$18*$B$2)-SUM($I63:BB63),IF(BC$18&gt;BB$19,((BC$18-BB$19+1)*$B$2*$AQ$21),IF(BC$18&gt;=BB$19,$AQ$21*$B$2))),0)</f>
        <v>0</v>
      </c>
      <c r="BD63" s="300">
        <f>IF('Hoja De Calculo'!BE13&gt;='Hoja De Calculo'!BD13,IF(BD$18=100,($AQ$21*BD$18*$B$2)-SUM($I63:BC63),IF(BD$18&gt;BC$19,((BD$18-BC$19+1)*$B$2*$AQ$21),IF(BD$18&gt;=BC$19,$AQ$21*$B$2))),0)</f>
        <v>0</v>
      </c>
      <c r="BE63" s="300">
        <f>IF('Hoja De Calculo'!BF13&gt;='Hoja De Calculo'!BE13,IF(BE$18=100,($AQ$21*BE$18*$B$2)-SUM($I63:BD63),IF(BE$18&gt;BD$19,((BE$18-BD$19+1)*$B$2*$AQ$21),IF(BE$18&gt;=BD$19,$AQ$21*$B$2))),0)</f>
        <v>0</v>
      </c>
      <c r="BF63" s="300">
        <f>IF('Hoja De Calculo'!BG13&gt;='Hoja De Calculo'!BF13,IF(BF$18=100,($AQ$21*BF$18*$B$2)-SUM($I63:BE63),IF(BF$18&gt;BE$19,((BF$18-BE$19+1)*$B$2*$AQ$21),IF(BF$18&gt;=BE$19,$AQ$21*$B$2))),0)</f>
        <v>0</v>
      </c>
      <c r="BG63" s="300">
        <f>IF('Hoja De Calculo'!BH13&gt;='Hoja De Calculo'!BG13,IF(BG$18=100,($AQ$21*BG$18*$B$2)-SUM($I63:BF63),IF(BG$18&gt;BF$19,((BG$18-BF$19+1)*$B$2*$AQ$21),IF(BG$18&gt;=BF$19,$AQ$21*$B$2))),0)</f>
        <v>0</v>
      </c>
      <c r="BH63" s="300">
        <f>IF('Hoja De Calculo'!BI13&gt;='Hoja De Calculo'!BH13,IF(BH$18=100,($AQ$21*BH$18*$B$2)-SUM($I63:BG63),IF(BH$18&gt;BG$19,((BH$18-BG$19+1)*$B$2*$AQ$21),IF(BH$18&gt;=BG$19,$AQ$21*$B$2))),0)</f>
        <v>0</v>
      </c>
      <c r="BI63" s="300">
        <f>IF('Hoja De Calculo'!BJ13&gt;='Hoja De Calculo'!BI13,IF(BI$18=100,($AQ$21*BI$18*$B$2)-SUM($I63:BH63),IF(BI$18&gt;BH$19,((BI$18-BH$19+1)*$B$2*$AQ$21),IF(BI$18&gt;=BH$19,$AQ$21*$B$2))),0)</f>
        <v>0</v>
      </c>
      <c r="BJ63" s="300">
        <f>IF('Hoja De Calculo'!BK13&gt;='Hoja De Calculo'!BJ13,IF(BJ$18=100,($AQ$21*BJ$18*$B$2)-SUM($I63:BI63),IF(BJ$18&gt;BI$19,((BJ$18-BI$19+1)*$B$2*$AQ$21),IF(BJ$18&gt;=BI$19,$AQ$21*$B$2))),0)</f>
        <v>0</v>
      </c>
      <c r="BK63" s="300">
        <f>IF('Hoja De Calculo'!BL13&gt;='Hoja De Calculo'!BK13,IF(BK$18=100,($AQ$21*BK$18*$B$2)-SUM($I63:BJ63),IF(BK$18&gt;BJ$19,((BK$18-BJ$19+1)*$B$2*$AQ$21),IF(BK$18&gt;=BJ$19,$AQ$21*$B$2))),0)</f>
        <v>0</v>
      </c>
      <c r="BL63" s="300">
        <f>IF('Hoja De Calculo'!BM13&gt;='Hoja De Calculo'!BL13,IF(BL$18=100,($AQ$21*BL$18*$B$2)-SUM($I63:BK63),IF(BL$18&gt;BK$19,((BL$18-BK$19+1)*$B$2*$AQ$21),IF(BL$18&gt;=BK$19,$AQ$21*$B$2))),0)</f>
        <v>0</v>
      </c>
      <c r="BM63" s="300">
        <f>IF('Hoja De Calculo'!BN13&gt;='Hoja De Calculo'!BM13,IF(BM$18=100,($AQ$21*BM$18*$B$2)-SUM($I63:BL63),IF(BM$18&gt;BL$19,((BM$18-BL$19+1)*$B$2*$AQ$21),IF(BM$18&gt;=BL$19,$AQ$21*$B$2))),0)</f>
        <v>0</v>
      </c>
      <c r="BN63" s="300">
        <f>IF('Hoja De Calculo'!BO13&gt;='Hoja De Calculo'!BN13,IF(BN$18=100,($AQ$21*BN$18*$B$2)-SUM($I63:BM63),IF(BN$18&gt;BM$19,((BN$18-BM$19+1)*$B$2*$AQ$21),IF(BN$18&gt;=BM$19,$AQ$21*$B$2))),0)</f>
        <v>0</v>
      </c>
      <c r="BO63" s="300">
        <f>IF('Hoja De Calculo'!BP13&gt;='Hoja De Calculo'!BO13,IF(BO$18=100,($AQ$21*BO$18*$B$2)-SUM($I63:BN63),IF(BO$18&gt;BN$19,((BO$18-BN$19+1)*$B$2*$AQ$21),IF(BO$18&gt;=BN$19,$AQ$21*$B$2))),0)</f>
        <v>0</v>
      </c>
      <c r="BP63" s="300">
        <f>IF('Hoja De Calculo'!BQ13&gt;='Hoja De Calculo'!BP13,IF(BP$18=100,($AQ$21*BP$18*$B$2)-SUM($I63:BO63),IF(BP$18&gt;BO$19,((BP$18-BO$19+1)*$B$2*$AQ$21),IF(BP$18&gt;=BO$19,$AQ$21*$B$2))),0)</f>
        <v>0</v>
      </c>
      <c r="BQ63" s="300">
        <f>IF('Hoja De Calculo'!BR13&gt;='Hoja De Calculo'!BQ13,IF(BQ$18=100,($AQ$21*BQ$18*$B$2)-SUM($I63:BP63),IF(BQ$18&gt;BP$19,((BQ$18-BP$19+1)*$B$2*$AQ$21),IF(BQ$18&gt;=BP$19,$AQ$21*$B$2))),0)</f>
        <v>0</v>
      </c>
      <c r="BR63" s="300">
        <f>IF('Hoja De Calculo'!BS13&gt;='Hoja De Calculo'!BR13,IF(BR$18=100,($AQ$21*BR$18*$B$2)-SUM($I63:BQ63),IF(BR$18&gt;BQ$19,((BR$18-BQ$19+1)*$B$2*$AQ$21),IF(BR$18&gt;=BQ$19,$AQ$21*$B$2))),0)</f>
        <v>0</v>
      </c>
      <c r="BS63" s="300">
        <f>IF('Hoja De Calculo'!BT13&gt;='Hoja De Calculo'!BS13,IF(BS$18=100,($AQ$21*BS$18*$B$2)-SUM($I63:BR63),IF(BS$18&gt;BR$19,((BS$18-BR$19+1)*$B$2*$AQ$21),IF(BS$18&gt;=BR$19,$AQ$21*$B$2))),0)</f>
        <v>0</v>
      </c>
      <c r="BT63" s="300">
        <f>IF('Hoja De Calculo'!BU13&gt;='Hoja De Calculo'!BT13,IF(BT$18=100,($AQ$21*BT$18*$B$2)-SUM($I63:BS63),IF(BT$18&gt;BS$19,((BT$18-BS$19+1)*$B$2*$AQ$21),IF(BT$18&gt;=BS$19,$AQ$21*$B$2))),0)</f>
        <v>0</v>
      </c>
      <c r="BU63" s="300">
        <f>IF('Hoja De Calculo'!BV13&gt;='Hoja De Calculo'!BU13,IF(BU$18=100,($AQ$21*BU$18*$B$2)-SUM($I63:BT63),IF(BU$18&gt;BT$19,((BU$18-BT$19+1)*$B$2*$AQ$21),IF(BU$18&gt;=BT$19,$AQ$21*$B$2))),0)</f>
        <v>0</v>
      </c>
      <c r="BV63" s="300">
        <f>IF('Hoja De Calculo'!BW13&gt;='Hoja De Calculo'!BV13,IF(BV$18=100,($AQ$21*BV$18*$B$2)-SUM($I63:BU63),IF(BV$18&gt;BU$19,((BV$18-BU$19+1)*$B$2*$AQ$21),IF(BV$18&gt;=BU$19,$AQ$21*$B$2))),0)</f>
        <v>0</v>
      </c>
      <c r="BW63" s="300">
        <f>IF('Hoja De Calculo'!BX13&gt;='Hoja De Calculo'!BW13,IF(BW$18=100,($AQ$21*BW$18*$B$2)-SUM($I63:BV63),IF(BW$18&gt;BV$19,((BW$18-BV$19+1)*$B$2*$AQ$21),IF(BW$18&gt;=BV$19,$AQ$21*$B$2))),0)</f>
        <v>0</v>
      </c>
      <c r="BX63" s="300">
        <f>IF('Hoja De Calculo'!BY13&gt;='Hoja De Calculo'!BX13,IF(BX$18=100,($AQ$21*BX$18*$B$2)-SUM($I63:BW63),IF(BX$18&gt;BW$19,((BX$18-BW$19+1)*$B$2*$AQ$21),IF(BX$18&gt;=BW$19,$AQ$21*$B$2))),0)</f>
        <v>0</v>
      </c>
      <c r="BY63" s="300">
        <f>IF('Hoja De Calculo'!BZ13&gt;='Hoja De Calculo'!BY13,IF(BY$18=100,($AQ$21*BY$18*$B$2)-SUM($I63:BX63),IF(BY$18&gt;BX$19,((BY$18-BX$19+1)*$B$2*$AQ$21),IF(BY$18&gt;=BX$19,$AQ$21*$B$2))),0)</f>
        <v>0</v>
      </c>
      <c r="BZ63" s="300">
        <f>IF('Hoja De Calculo'!CA13&gt;='Hoja De Calculo'!BZ13,IF(BZ$18=100,($AQ$21*BZ$18*$B$2)-SUM($I63:BY63),IF(BZ$18&gt;BY$19,((BZ$18-BY$19+1)*$B$2*$AQ$21),IF(BZ$18&gt;=BY$19,$AQ$21*$B$2))),0)</f>
        <v>0</v>
      </c>
      <c r="CA63" s="300">
        <f>IF('Hoja De Calculo'!CB13&gt;='Hoja De Calculo'!CA13,IF(CA$18=100,($AQ$21*CA$18*$B$2)-SUM($I63:BZ63),IF(CA$18&gt;BZ$19,((CA$18-BZ$19+1)*$B$2*$AQ$21),IF(CA$18&gt;=BZ$19,$AQ$21*$B$2))),0)</f>
        <v>0</v>
      </c>
      <c r="CB63" s="300">
        <f>IF('Hoja De Calculo'!CC13&gt;='Hoja De Calculo'!CB13,IF(CB$18=100,($AQ$21*CB$18*$B$2)-SUM($I63:CA63),IF(CB$18&gt;CA$19,((CB$18-CA$19+1)*$B$2*$AQ$21),IF(CB$18&gt;=CA$19,$AQ$21*$B$2))),0)</f>
        <v>0</v>
      </c>
      <c r="CC63" s="300">
        <f>IF('Hoja De Calculo'!CD13&gt;='Hoja De Calculo'!CC13,IF(CC$18=100,($AQ$21*CC$18*$B$2)-SUM($I63:CB63),IF(CC$18&gt;CB$19,((CC$18-CB$19+1)*$B$2*$AQ$21),IF(CC$18&gt;=CB$19,$AQ$21*$B$2))),0)</f>
        <v>0</v>
      </c>
      <c r="CD63" s="300">
        <f>IF('Hoja De Calculo'!CE13&gt;='Hoja De Calculo'!CD13,IF(CD$18=100,($AQ$21*CD$18*$B$2)-SUM($I63:CC63),IF(CD$18&gt;CC$19,((CD$18-CC$19+1)*$B$2*$AQ$21),IF(CD$18&gt;=CC$19,$AQ$21*$B$2))),0)</f>
        <v>0</v>
      </c>
      <c r="CE63" s="300">
        <f>IF('Hoja De Calculo'!CF13&gt;='Hoja De Calculo'!CE13,IF(CE$18=100,($AQ$21*CE$18*$B$2)-SUM($I63:CD63),IF(CE$18&gt;CD$19,((CE$18-CD$19+1)*$B$2*$AQ$21),IF(CE$18&gt;=CD$19,$AQ$21*$B$2))),0)</f>
        <v>0</v>
      </c>
      <c r="CF63" s="300">
        <f>IF('Hoja De Calculo'!CG13&gt;='Hoja De Calculo'!CF13,IF(CF$18=100,($AQ$21*CF$18*$B$2)-SUM($I63:CE63),IF(CF$18&gt;CE$19,((CF$18-CE$19+1)*$B$2*$AQ$21),IF(CF$18&gt;=CE$19,$AQ$21*$B$2))),0)</f>
        <v>0</v>
      </c>
      <c r="CG63" s="300">
        <f>IF('Hoja De Calculo'!CH13&gt;='Hoja De Calculo'!CG13,IF(CG$18=100,($AQ$21*CG$18*$B$2)-SUM($I63:CF63),IF(CG$18&gt;CF$19,((CG$18-CF$19+1)*$B$2*$AQ$21),IF(CG$18&gt;=CF$19,$AQ$21*$B$2))),0)</f>
        <v>0</v>
      </c>
      <c r="CH63" s="300">
        <f>IF('Hoja De Calculo'!CI13&gt;='Hoja De Calculo'!CH13,IF(CH$18=100,($AQ$21*CH$18*$B$2)-SUM($I63:CG63),IF(CH$18&gt;CG$19,((CH$18-CG$19+1)*$B$2*$AQ$21),IF(CH$18&gt;=CG$19,$AQ$21*$B$2))),0)</f>
        <v>0</v>
      </c>
      <c r="CI63" s="300">
        <f>IF('Hoja De Calculo'!CJ13&gt;='Hoja De Calculo'!CI13,IF(CI$18=100,($AQ$21*CI$18*$B$2)-SUM($I63:CH63),IF(CI$18&gt;CH$19,((CI$18-CH$19+1)*$B$2*$AQ$21),IF(CI$18&gt;=CH$19,$AQ$21*$B$2))),0)</f>
        <v>0</v>
      </c>
      <c r="CJ63" s="300">
        <f>IF('Hoja De Calculo'!CK13&gt;='Hoja De Calculo'!CJ13,IF(CJ$18=100,($AQ$21*CJ$18*$B$2)-SUM($I63:CI63),IF(CJ$18&gt;CI$19,((CJ$18-CI$19+1)*$B$2*$AQ$21),IF(CJ$18&gt;=CI$19,$AQ$21*$B$2))),0)</f>
        <v>0</v>
      </c>
      <c r="CK63" s="300">
        <f>IF('Hoja De Calculo'!CL13&gt;='Hoja De Calculo'!CK13,IF(CK$18=100,($AQ$21*CK$18*$B$2)-SUM($I63:CJ63),IF(CK$18&gt;CJ$19,((CK$18-CJ$19+1)*$B$2*$AQ$21),IF(CK$18&gt;=CJ$19,$AQ$21*$B$2))),0)</f>
        <v>0</v>
      </c>
      <c r="CL63" s="300">
        <f>IF('Hoja De Calculo'!CM13&gt;='Hoja De Calculo'!CL13,IF(CL$18=100,($AQ$21*CL$18*$B$2)-SUM($I63:CK63),IF(CL$18&gt;CK$19,((CL$18-CK$19+1)*$B$2*$AQ$21),IF(CL$18&gt;=CK$19,$AQ$21*$B$2))),0)</f>
        <v>0</v>
      </c>
      <c r="CM63" s="300">
        <f>IF('Hoja De Calculo'!CN13&gt;='Hoja De Calculo'!CM13,IF(CM$18=100,($AQ$21*CM$18*$B$2)-SUM($I63:CL63),IF(CM$18&gt;CL$19,((CM$18-CL$19+1)*$B$2*$AQ$21),IF(CM$18&gt;=CL$19,$AQ$21*$B$2))),0)</f>
        <v>0</v>
      </c>
      <c r="CN63" s="300">
        <f>IF('Hoja De Calculo'!CO13&gt;='Hoja De Calculo'!CN13,IF(CN$18=100,($AQ$21*CN$18*$B$2)-SUM($I63:CM63),IF(CN$18&gt;CM$19,((CN$18-CM$19+1)*$B$2*$AQ$21),IF(CN$18&gt;=CM$19,$AQ$21*$B$2))),0)</f>
        <v>0</v>
      </c>
      <c r="CO63" s="300">
        <f>IF('Hoja De Calculo'!CP13&gt;='Hoja De Calculo'!CO13,IF(CO$18=100,($AQ$21*CO$18*$B$2)-SUM($I63:CN63),IF(CO$18&gt;CN$19,((CO$18-CN$19+1)*$B$2*$AQ$21),IF(CO$18&gt;=CN$19,$AQ$21*$B$2))),0)</f>
        <v>0</v>
      </c>
      <c r="CP63" s="300">
        <f>IF('Hoja De Calculo'!CQ13&gt;='Hoja De Calculo'!CP13,IF(CP$18=100,($AQ$21*CP$18*$B$2)-SUM($I63:CO63),IF(CP$18&gt;CO$19,((CP$18-CO$19+1)*$B$2*$AQ$21),IF(CP$18&gt;=CO$19,$AQ$21*$B$2))),0)</f>
        <v>0</v>
      </c>
      <c r="CQ63" s="300">
        <f>IF('Hoja De Calculo'!CR13&gt;='Hoja De Calculo'!CQ13,IF(CQ$18=100,($AQ$21*CQ$18*$B$2)-SUM($I63:CP63),IF(CQ$18&gt;CP$19,((CQ$18-CP$19+1)*$B$2*$AQ$21),IF(CQ$18&gt;=CP$19,$AQ$21*$B$2))),0)</f>
        <v>0</v>
      </c>
      <c r="CR63" s="300">
        <f>IF('Hoja De Calculo'!CS13&gt;='Hoja De Calculo'!CR13,IF(CR$18=100,($AQ$21*CR$18*$B$2)-SUM($I63:CQ63),IF(CR$18&gt;CQ$19,((CR$18-CQ$19+1)*$B$2*$AQ$21),IF(CR$18&gt;=CQ$19,$AQ$21*$B$2))),0)</f>
        <v>0</v>
      </c>
      <c r="CS63" s="300">
        <f>IF('Hoja De Calculo'!CT13&gt;='Hoja De Calculo'!CS13,IF(CS$18=100,($AQ$21*CS$18*$B$2)-SUM($I63:CR63),IF(CS$18&gt;CR$19,((CS$18-CR$19+1)*$B$2*$AQ$21),IF(CS$18&gt;=CR$19,$AQ$21*$B$2))),0)</f>
        <v>0</v>
      </c>
      <c r="CT63" s="300">
        <f>IF('Hoja De Calculo'!CU13&gt;='Hoja De Calculo'!CT13,IF(CT$18=100,($AQ$21*CT$18*$B$2)-SUM($I63:CS63),IF(CT$18&gt;CS$19,((CT$18-CS$19+1)*$B$2*$AQ$21),IF(CT$18&gt;=CS$19,$AQ$21*$B$2))),0)</f>
        <v>0</v>
      </c>
      <c r="CU63" s="300">
        <f>IF('Hoja De Calculo'!CV13&gt;='Hoja De Calculo'!CU13,IF(CU$18=100,($AQ$21*CU$18*$B$2)-SUM($I63:CT63),IF(CU$18&gt;CT$19,((CU$18-CT$19+1)*$B$2*$AQ$21),IF(CU$18&gt;=CT$19,$AQ$21*$B$2))),0)</f>
        <v>0</v>
      </c>
      <c r="CV63" s="300">
        <f>IF('Hoja De Calculo'!CW13&gt;='Hoja De Calculo'!CV13,IF(CV$18=100,($AQ$21*CV$18*$B$2)-SUM($I63:CU63),IF(CV$18&gt;CU$19,((CV$18-CU$19+1)*$B$2*$AQ$21),IF(CV$18&gt;=CU$19,$AQ$21*$B$2))),0)</f>
        <v>0</v>
      </c>
      <c r="CW63" s="300">
        <f>IF('Hoja De Calculo'!CX13&gt;='Hoja De Calculo'!CW13,IF(CW$18=100,($AQ$21*CW$18*$B$2)-SUM($I63:CV63),IF(CW$18&gt;CV$19,((CW$18-CV$19+1)*$B$2*$AQ$21),IF(CW$18&gt;=CV$19,$AQ$21*$B$2))),0)</f>
        <v>0</v>
      </c>
    </row>
    <row r="64" spans="1:101" x14ac:dyDescent="0.35">
      <c r="A64" t="s">
        <v>197</v>
      </c>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87">
        <f>(AR$21*$B$2*(AR$19+(IF(AR$19=100,0,1))))</f>
        <v>0</v>
      </c>
      <c r="AS64" s="300">
        <f>IF('Hoja De Calculo'!AT13&gt;='Hoja De Calculo'!AS13,IF(AS$18=100,($AR$21*AS$18*$B$2)-SUM($I64:AR64),IF(AS$18&gt;AR$19,((AS$18-AR$19+1)*$B$2*$AR$21),IF(AS$18&gt;=AR$19,$AR$21*$B$2))),0)</f>
        <v>0</v>
      </c>
      <c r="AT64" s="300">
        <f>IF('Hoja De Calculo'!AU13&gt;='Hoja De Calculo'!AT13,IF(AT$18=100,($AR$21*AT$18*$B$2)-SUM($I64:AS64),IF(AT$18&gt;AS$19,((AT$18-AS$19+1)*$B$2*$AR$21),IF(AT$18&gt;=AS$19,$AR$21*$B$2))),0)</f>
        <v>0</v>
      </c>
      <c r="AU64" s="300">
        <f>IF('Hoja De Calculo'!AV13&gt;='Hoja De Calculo'!AU13,IF(AU$18=100,($AR$21*AU$18*$B$2)-SUM($I64:AT64),IF(AU$18&gt;AT$19,((AU$18-AT$19+1)*$B$2*$AR$21),IF(AU$18&gt;=AT$19,$AR$21*$B$2))),0)</f>
        <v>0</v>
      </c>
      <c r="AV64" s="300">
        <f>IF('Hoja De Calculo'!AW13&gt;='Hoja De Calculo'!AV13,IF(AV$18=100,($AR$21*AV$18*$B$2)-SUM($I64:AU64),IF(AV$18&gt;AU$19,((AV$18-AU$19+1)*$B$2*$AR$21),IF(AV$18&gt;=AU$19,$AR$21*$B$2))),0)</f>
        <v>0</v>
      </c>
      <c r="AW64" s="300">
        <f>IF('Hoja De Calculo'!AX13&gt;='Hoja De Calculo'!AW13,IF(AW$18=100,($AR$21*AW$18*$B$2)-SUM($I64:AV64),IF(AW$18&gt;AV$19,((AW$18-AV$19+1)*$B$2*$AR$21),IF(AW$18&gt;=AV$19,$AR$21*$B$2))),0)</f>
        <v>0</v>
      </c>
      <c r="AX64" s="300">
        <f>IF('Hoja De Calculo'!AY13&gt;='Hoja De Calculo'!AX13,IF(AX$18=100,($AR$21*AX$18*$B$2)-SUM($I64:AW64),IF(AX$18&gt;AW$19,((AX$18-AW$19+1)*$B$2*$AR$21),IF(AX$18&gt;=AW$19,$AR$21*$B$2))),0)</f>
        <v>0</v>
      </c>
      <c r="AY64" s="300">
        <f>IF('Hoja De Calculo'!AZ13&gt;='Hoja De Calculo'!AY13,IF(AY$18=100,($AR$21*AY$18*$B$2)-SUM($I64:AX64),IF(AY$18&gt;AX$19,((AY$18-AX$19+1)*$B$2*$AR$21),IF(AY$18&gt;=AX$19,$AR$21*$B$2))),0)</f>
        <v>0</v>
      </c>
      <c r="AZ64" s="300">
        <f>IF('Hoja De Calculo'!BA13&gt;='Hoja De Calculo'!AZ13,IF(AZ$18=100,($AR$21*AZ$18*$B$2)-SUM($I64:AY64),IF(AZ$18&gt;AY$19,((AZ$18-AY$19+1)*$B$2*$AR$21),IF(AZ$18&gt;=AY$19,$AR$21*$B$2))),0)</f>
        <v>0</v>
      </c>
      <c r="BA64" s="300">
        <f>IF('Hoja De Calculo'!BB13&gt;='Hoja De Calculo'!BA13,IF(BA$18=100,($AR$21*BA$18*$B$2)-SUM($I64:AZ64),IF(BA$18&gt;AZ$19,((BA$18-AZ$19+1)*$B$2*$AR$21),IF(BA$18&gt;=AZ$19,$AR$21*$B$2))),0)</f>
        <v>0</v>
      </c>
      <c r="BB64" s="300">
        <f>IF('Hoja De Calculo'!BC13&gt;='Hoja De Calculo'!BB13,IF(BB$18=100,($AR$21*BB$18*$B$2)-SUM($I64:BA64),IF(BB$18&gt;BA$19,((BB$18-BA$19+1)*$B$2*$AR$21),IF(BB$18&gt;=BA$19,$AR$21*$B$2))),0)</f>
        <v>0</v>
      </c>
      <c r="BC64" s="300">
        <f>IF('Hoja De Calculo'!BD13&gt;='Hoja De Calculo'!BC13,IF(BC$18=100,($AR$21*BC$18*$B$2)-SUM($I64:BB64),IF(BC$18&gt;BB$19,((BC$18-BB$19+1)*$B$2*$AR$21),IF(BC$18&gt;=BB$19,$AR$21*$B$2))),0)</f>
        <v>0</v>
      </c>
      <c r="BD64" s="300">
        <f>IF('Hoja De Calculo'!BE13&gt;='Hoja De Calculo'!BD13,IF(BD$18=100,($AR$21*BD$18*$B$2)-SUM($I64:BC64),IF(BD$18&gt;BC$19,((BD$18-BC$19+1)*$B$2*$AR$21),IF(BD$18&gt;=BC$19,$AR$21*$B$2))),0)</f>
        <v>0</v>
      </c>
      <c r="BE64" s="300">
        <f>IF('Hoja De Calculo'!BF13&gt;='Hoja De Calculo'!BE13,IF(BE$18=100,($AR$21*BE$18*$B$2)-SUM($I64:BD64),IF(BE$18&gt;BD$19,((BE$18-BD$19+1)*$B$2*$AR$21),IF(BE$18&gt;=BD$19,$AR$21*$B$2))),0)</f>
        <v>0</v>
      </c>
      <c r="BF64" s="300">
        <f>IF('Hoja De Calculo'!BG13&gt;='Hoja De Calculo'!BF13,IF(BF$18=100,($AR$21*BF$18*$B$2)-SUM($I64:BE64),IF(BF$18&gt;BE$19,((BF$18-BE$19+1)*$B$2*$AR$21),IF(BF$18&gt;=BE$19,$AR$21*$B$2))),0)</f>
        <v>0</v>
      </c>
      <c r="BG64" s="300">
        <f>IF('Hoja De Calculo'!BH13&gt;='Hoja De Calculo'!BG13,IF(BG$18=100,($AR$21*BG$18*$B$2)-SUM($I64:BF64),IF(BG$18&gt;BF$19,((BG$18-BF$19+1)*$B$2*$AR$21),IF(BG$18&gt;=BF$19,$AR$21*$B$2))),0)</f>
        <v>0</v>
      </c>
      <c r="BH64" s="300">
        <f>IF('Hoja De Calculo'!BI13&gt;='Hoja De Calculo'!BH13,IF(BH$18=100,($AR$21*BH$18*$B$2)-SUM($I64:BG64),IF(BH$18&gt;BG$19,((BH$18-BG$19+1)*$B$2*$AR$21),IF(BH$18&gt;=BG$19,$AR$21*$B$2))),0)</f>
        <v>0</v>
      </c>
      <c r="BI64" s="300">
        <f>IF('Hoja De Calculo'!BJ13&gt;='Hoja De Calculo'!BI13,IF(BI$18=100,($AR$21*BI$18*$B$2)-SUM($I64:BH64),IF(BI$18&gt;BH$19,((BI$18-BH$19+1)*$B$2*$AR$21),IF(BI$18&gt;=BH$19,$AR$21*$B$2))),0)</f>
        <v>0</v>
      </c>
      <c r="BJ64" s="300">
        <f>IF('Hoja De Calculo'!BK13&gt;='Hoja De Calculo'!BJ13,IF(BJ$18=100,($AR$21*BJ$18*$B$2)-SUM($I64:BI64),IF(BJ$18&gt;BI$19,((BJ$18-BI$19+1)*$B$2*$AR$21),IF(BJ$18&gt;=BI$19,$AR$21*$B$2))),0)</f>
        <v>0</v>
      </c>
      <c r="BK64" s="300">
        <f>IF('Hoja De Calculo'!BL13&gt;='Hoja De Calculo'!BK13,IF(BK$18=100,($AR$21*BK$18*$B$2)-SUM($I64:BJ64),IF(BK$18&gt;BJ$19,((BK$18-BJ$19+1)*$B$2*$AR$21),IF(BK$18&gt;=BJ$19,$AR$21*$B$2))),0)</f>
        <v>0</v>
      </c>
      <c r="BL64" s="300">
        <f>IF('Hoja De Calculo'!BM13&gt;='Hoja De Calculo'!BL13,IF(BL$18=100,($AR$21*BL$18*$B$2)-SUM($I64:BK64),IF(BL$18&gt;BK$19,((BL$18-BK$19+1)*$B$2*$AR$21),IF(BL$18&gt;=BK$19,$AR$21*$B$2))),0)</f>
        <v>0</v>
      </c>
      <c r="BM64" s="300">
        <f>IF('Hoja De Calculo'!BN13&gt;='Hoja De Calculo'!BM13,IF(BM$18=100,($AR$21*BM$18*$B$2)-SUM($I64:BL64),IF(BM$18&gt;BL$19,((BM$18-BL$19+1)*$B$2*$AR$21),IF(BM$18&gt;=BL$19,$AR$21*$B$2))),0)</f>
        <v>0</v>
      </c>
      <c r="BN64" s="300">
        <f>IF('Hoja De Calculo'!BO13&gt;='Hoja De Calculo'!BN13,IF(BN$18=100,($AR$21*BN$18*$B$2)-SUM($I64:BM64),IF(BN$18&gt;BM$19,((BN$18-BM$19+1)*$B$2*$AR$21),IF(BN$18&gt;=BM$19,$AR$21*$B$2))),0)</f>
        <v>0</v>
      </c>
      <c r="BO64" s="300">
        <f>IF('Hoja De Calculo'!BP13&gt;='Hoja De Calculo'!BO13,IF(BO$18=100,($AR$21*BO$18*$B$2)-SUM($I64:BN64),IF(BO$18&gt;BN$19,((BO$18-BN$19+1)*$B$2*$AR$21),IF(BO$18&gt;=BN$19,$AR$21*$B$2))),0)</f>
        <v>0</v>
      </c>
      <c r="BP64" s="300">
        <f>IF('Hoja De Calculo'!BQ13&gt;='Hoja De Calculo'!BP13,IF(BP$18=100,($AR$21*BP$18*$B$2)-SUM($I64:BO64),IF(BP$18&gt;BO$19,((BP$18-BO$19+1)*$B$2*$AR$21),IF(BP$18&gt;=BO$19,$AR$21*$B$2))),0)</f>
        <v>0</v>
      </c>
      <c r="BQ64" s="300">
        <f>IF('Hoja De Calculo'!BR13&gt;='Hoja De Calculo'!BQ13,IF(BQ$18=100,($AR$21*BQ$18*$B$2)-SUM($I64:BP64),IF(BQ$18&gt;BP$19,((BQ$18-BP$19+1)*$B$2*$AR$21),IF(BQ$18&gt;=BP$19,$AR$21*$B$2))),0)</f>
        <v>0</v>
      </c>
      <c r="BR64" s="300">
        <f>IF('Hoja De Calculo'!BS13&gt;='Hoja De Calculo'!BR13,IF(BR$18=100,($AR$21*BR$18*$B$2)-SUM($I64:BQ64),IF(BR$18&gt;BQ$19,((BR$18-BQ$19+1)*$B$2*$AR$21),IF(BR$18&gt;=BQ$19,$AR$21*$B$2))),0)</f>
        <v>0</v>
      </c>
      <c r="BS64" s="300">
        <f>IF('Hoja De Calculo'!BT13&gt;='Hoja De Calculo'!BS13,IF(BS$18=100,($AR$21*BS$18*$B$2)-SUM($I64:BR64),IF(BS$18&gt;BR$19,((BS$18-BR$19+1)*$B$2*$AR$21),IF(BS$18&gt;=BR$19,$AR$21*$B$2))),0)</f>
        <v>0</v>
      </c>
      <c r="BT64" s="300">
        <f>IF('Hoja De Calculo'!BU13&gt;='Hoja De Calculo'!BT13,IF(BT$18=100,($AR$21*BT$18*$B$2)-SUM($I64:BS64),IF(BT$18&gt;BS$19,((BT$18-BS$19+1)*$B$2*$AR$21),IF(BT$18&gt;=BS$19,$AR$21*$B$2))),0)</f>
        <v>0</v>
      </c>
      <c r="BU64" s="300">
        <f>IF('Hoja De Calculo'!BV13&gt;='Hoja De Calculo'!BU13,IF(BU$18=100,($AR$21*BU$18*$B$2)-SUM($I64:BT64),IF(BU$18&gt;BT$19,((BU$18-BT$19+1)*$B$2*$AR$21),IF(BU$18&gt;=BT$19,$AR$21*$B$2))),0)</f>
        <v>0</v>
      </c>
      <c r="BV64" s="300">
        <f>IF('Hoja De Calculo'!BW13&gt;='Hoja De Calculo'!BV13,IF(BV$18=100,($AR$21*BV$18*$B$2)-SUM($I64:BU64),IF(BV$18&gt;BU$19,((BV$18-BU$19+1)*$B$2*$AR$21),IF(BV$18&gt;=BU$19,$AR$21*$B$2))),0)</f>
        <v>0</v>
      </c>
      <c r="BW64" s="300">
        <f>IF('Hoja De Calculo'!BX13&gt;='Hoja De Calculo'!BW13,IF(BW$18=100,($AR$21*BW$18*$B$2)-SUM($I64:BV64),IF(BW$18&gt;BV$19,((BW$18-BV$19+1)*$B$2*$AR$21),IF(BW$18&gt;=BV$19,$AR$21*$B$2))),0)</f>
        <v>0</v>
      </c>
      <c r="BX64" s="300">
        <f>IF('Hoja De Calculo'!BY13&gt;='Hoja De Calculo'!BX13,IF(BX$18=100,($AR$21*BX$18*$B$2)-SUM($I64:BW64),IF(BX$18&gt;BW$19,((BX$18-BW$19+1)*$B$2*$AR$21),IF(BX$18&gt;=BW$19,$AR$21*$B$2))),0)</f>
        <v>0</v>
      </c>
      <c r="BY64" s="300">
        <f>IF('Hoja De Calculo'!BZ13&gt;='Hoja De Calculo'!BY13,IF(BY$18=100,($AR$21*BY$18*$B$2)-SUM($I64:BX64),IF(BY$18&gt;BX$19,((BY$18-BX$19+1)*$B$2*$AR$21),IF(BY$18&gt;=BX$19,$AR$21*$B$2))),0)</f>
        <v>0</v>
      </c>
      <c r="BZ64" s="300">
        <f>IF('Hoja De Calculo'!CA13&gt;='Hoja De Calculo'!BZ13,IF(BZ$18=100,($AR$21*BZ$18*$B$2)-SUM($I64:BY64),IF(BZ$18&gt;BY$19,((BZ$18-BY$19+1)*$B$2*$AR$21),IF(BZ$18&gt;=BY$19,$AR$21*$B$2))),0)</f>
        <v>0</v>
      </c>
      <c r="CA64" s="300">
        <f>IF('Hoja De Calculo'!CB13&gt;='Hoja De Calculo'!CA13,IF(CA$18=100,($AR$21*CA$18*$B$2)-SUM($I64:BZ64),IF(CA$18&gt;BZ$19,((CA$18-BZ$19+1)*$B$2*$AR$21),IF(CA$18&gt;=BZ$19,$AR$21*$B$2))),0)</f>
        <v>0</v>
      </c>
      <c r="CB64" s="300">
        <f>IF('Hoja De Calculo'!CC13&gt;='Hoja De Calculo'!CB13,IF(CB$18=100,($AR$21*CB$18*$B$2)-SUM($I64:CA64),IF(CB$18&gt;CA$19,((CB$18-CA$19+1)*$B$2*$AR$21),IF(CB$18&gt;=CA$19,$AR$21*$B$2))),0)</f>
        <v>0</v>
      </c>
      <c r="CC64" s="300">
        <f>IF('Hoja De Calculo'!CD13&gt;='Hoja De Calculo'!CC13,IF(CC$18=100,($AR$21*CC$18*$B$2)-SUM($I64:CB64),IF(CC$18&gt;CB$19,((CC$18-CB$19+1)*$B$2*$AR$21),IF(CC$18&gt;=CB$19,$AR$21*$B$2))),0)</f>
        <v>0</v>
      </c>
      <c r="CD64" s="300">
        <f>IF('Hoja De Calculo'!CE13&gt;='Hoja De Calculo'!CD13,IF(CD$18=100,($AR$21*CD$18*$B$2)-SUM($I64:CC64),IF(CD$18&gt;CC$19,((CD$18-CC$19+1)*$B$2*$AR$21),IF(CD$18&gt;=CC$19,$AR$21*$B$2))),0)</f>
        <v>0</v>
      </c>
      <c r="CE64" s="300">
        <f>IF('Hoja De Calculo'!CF13&gt;='Hoja De Calculo'!CE13,IF(CE$18=100,($AR$21*CE$18*$B$2)-SUM($I64:CD64),IF(CE$18&gt;CD$19,((CE$18-CD$19+1)*$B$2*$AR$21),IF(CE$18&gt;=CD$19,$AR$21*$B$2))),0)</f>
        <v>0</v>
      </c>
      <c r="CF64" s="300">
        <f>IF('Hoja De Calculo'!CG13&gt;='Hoja De Calculo'!CF13,IF(CF$18=100,($AR$21*CF$18*$B$2)-SUM($I64:CE64),IF(CF$18&gt;CE$19,((CF$18-CE$19+1)*$B$2*$AR$21),IF(CF$18&gt;=CE$19,$AR$21*$B$2))),0)</f>
        <v>0</v>
      </c>
      <c r="CG64" s="300">
        <f>IF('Hoja De Calculo'!CH13&gt;='Hoja De Calculo'!CG13,IF(CG$18=100,($AR$21*CG$18*$B$2)-SUM($I64:CF64),IF(CG$18&gt;CF$19,((CG$18-CF$19+1)*$B$2*$AR$21),IF(CG$18&gt;=CF$19,$AR$21*$B$2))),0)</f>
        <v>0</v>
      </c>
      <c r="CH64" s="300">
        <f>IF('Hoja De Calculo'!CI13&gt;='Hoja De Calculo'!CH13,IF(CH$18=100,($AR$21*CH$18*$B$2)-SUM($I64:CG64),IF(CH$18&gt;CG$19,((CH$18-CG$19+1)*$B$2*$AR$21),IF(CH$18&gt;=CG$19,$AR$21*$B$2))),0)</f>
        <v>0</v>
      </c>
      <c r="CI64" s="300">
        <f>IF('Hoja De Calculo'!CJ13&gt;='Hoja De Calculo'!CI13,IF(CI$18=100,($AR$21*CI$18*$B$2)-SUM($I64:CH64),IF(CI$18&gt;CH$19,((CI$18-CH$19+1)*$B$2*$AR$21),IF(CI$18&gt;=CH$19,$AR$21*$B$2))),0)</f>
        <v>0</v>
      </c>
      <c r="CJ64" s="300">
        <f>IF('Hoja De Calculo'!CK13&gt;='Hoja De Calculo'!CJ13,IF(CJ$18=100,($AR$21*CJ$18*$B$2)-SUM($I64:CI64),IF(CJ$18&gt;CI$19,((CJ$18-CI$19+1)*$B$2*$AR$21),IF(CJ$18&gt;=CI$19,$AR$21*$B$2))),0)</f>
        <v>0</v>
      </c>
      <c r="CK64" s="300">
        <f>IF('Hoja De Calculo'!CL13&gt;='Hoja De Calculo'!CK13,IF(CK$18=100,($AR$21*CK$18*$B$2)-SUM($I64:CJ64),IF(CK$18&gt;CJ$19,((CK$18-CJ$19+1)*$B$2*$AR$21),IF(CK$18&gt;=CJ$19,$AR$21*$B$2))),0)</f>
        <v>0</v>
      </c>
      <c r="CL64" s="300">
        <f>IF('Hoja De Calculo'!CM13&gt;='Hoja De Calculo'!CL13,IF(CL$18=100,($AR$21*CL$18*$B$2)-SUM($I64:CK64),IF(CL$18&gt;CK$19,((CL$18-CK$19+1)*$B$2*$AR$21),IF(CL$18&gt;=CK$19,$AR$21*$B$2))),0)</f>
        <v>0</v>
      </c>
      <c r="CM64" s="300">
        <f>IF('Hoja De Calculo'!CN13&gt;='Hoja De Calculo'!CM13,IF(CM$18=100,($AR$21*CM$18*$B$2)-SUM($I64:CL64),IF(CM$18&gt;CL$19,((CM$18-CL$19+1)*$B$2*$AR$21),IF(CM$18&gt;=CL$19,$AR$21*$B$2))),0)</f>
        <v>0</v>
      </c>
      <c r="CN64" s="300">
        <f>IF('Hoja De Calculo'!CO13&gt;='Hoja De Calculo'!CN13,IF(CN$18=100,($AR$21*CN$18*$B$2)-SUM($I64:CM64),IF(CN$18&gt;CM$19,((CN$18-CM$19+1)*$B$2*$AR$21),IF(CN$18&gt;=CM$19,$AR$21*$B$2))),0)</f>
        <v>0</v>
      </c>
      <c r="CO64" s="300">
        <f>IF('Hoja De Calculo'!CP13&gt;='Hoja De Calculo'!CO13,IF(CO$18=100,($AR$21*CO$18*$B$2)-SUM($I64:CN64),IF(CO$18&gt;CN$19,((CO$18-CN$19+1)*$B$2*$AR$21),IF(CO$18&gt;=CN$19,$AR$21*$B$2))),0)</f>
        <v>0</v>
      </c>
      <c r="CP64" s="300">
        <f>IF('Hoja De Calculo'!CQ13&gt;='Hoja De Calculo'!CP13,IF(CP$18=100,($AR$21*CP$18*$B$2)-SUM($I64:CO64),IF(CP$18&gt;CO$19,((CP$18-CO$19+1)*$B$2*$AR$21),IF(CP$18&gt;=CO$19,$AR$21*$B$2))),0)</f>
        <v>0</v>
      </c>
      <c r="CQ64" s="300">
        <f>IF('Hoja De Calculo'!CR13&gt;='Hoja De Calculo'!CQ13,IF(CQ$18=100,($AR$21*CQ$18*$B$2)-SUM($I64:CP64),IF(CQ$18&gt;CP$19,((CQ$18-CP$19+1)*$B$2*$AR$21),IF(CQ$18&gt;=CP$19,$AR$21*$B$2))),0)</f>
        <v>0</v>
      </c>
      <c r="CR64" s="300">
        <f>IF('Hoja De Calculo'!CS13&gt;='Hoja De Calculo'!CR13,IF(CR$18=100,($AR$21*CR$18*$B$2)-SUM($I64:CQ64),IF(CR$18&gt;CQ$19,((CR$18-CQ$19+1)*$B$2*$AR$21),IF(CR$18&gt;=CQ$19,$AR$21*$B$2))),0)</f>
        <v>0</v>
      </c>
      <c r="CS64" s="300">
        <f>IF('Hoja De Calculo'!CT13&gt;='Hoja De Calculo'!CS13,IF(CS$18=100,($AR$21*CS$18*$B$2)-SUM($I64:CR64),IF(CS$18&gt;CR$19,((CS$18-CR$19+1)*$B$2*$AR$21),IF(CS$18&gt;=CR$19,$AR$21*$B$2))),0)</f>
        <v>0</v>
      </c>
      <c r="CT64" s="300">
        <f>IF('Hoja De Calculo'!CU13&gt;='Hoja De Calculo'!CT13,IF(CT$18=100,($AR$21*CT$18*$B$2)-SUM($I64:CS64),IF(CT$18&gt;CS$19,((CT$18-CS$19+1)*$B$2*$AR$21),IF(CT$18&gt;=CS$19,$AR$21*$B$2))),0)</f>
        <v>0</v>
      </c>
      <c r="CU64" s="300">
        <f>IF('Hoja De Calculo'!CV13&gt;='Hoja De Calculo'!CU13,IF(CU$18=100,($AR$21*CU$18*$B$2)-SUM($I64:CT64),IF(CU$18&gt;CT$19,((CU$18-CT$19+1)*$B$2*$AR$21),IF(CU$18&gt;=CT$19,$AR$21*$B$2))),0)</f>
        <v>0</v>
      </c>
      <c r="CV64" s="300">
        <f>IF('Hoja De Calculo'!CW13&gt;='Hoja De Calculo'!CV13,IF(CV$18=100,($AR$21*CV$18*$B$2)-SUM($I64:CU64),IF(CV$18&gt;CU$19,((CV$18-CU$19+1)*$B$2*$AR$21),IF(CV$18&gt;=CU$19,$AR$21*$B$2))),0)</f>
        <v>0</v>
      </c>
      <c r="CW64" s="300">
        <f>IF('Hoja De Calculo'!CX13&gt;='Hoja De Calculo'!CW13,IF(CW$18=100,($AR$21*CW$18*$B$2)-SUM($I64:CV64),IF(CW$18&gt;CV$19,((CW$18-CV$19+1)*$B$2*$AR$21),IF(CW$18&gt;=CV$19,$AR$21*$B$2))),0)</f>
        <v>0</v>
      </c>
    </row>
    <row r="65" spans="1:101" x14ac:dyDescent="0.35">
      <c r="A65" t="s">
        <v>198</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87">
        <f>(AS$21*$B$2*(AS$19+(IF(AS$19=100,0,1))))</f>
        <v>0</v>
      </c>
      <c r="AT65" s="300">
        <f>IF('Hoja De Calculo'!AU13&gt;='Hoja De Calculo'!AT13,IF(AT$18=100,($AS$21*AT$18*$B$2)-SUM($I65:AS65),IF(AT$18&gt;AS$19,((AT$18-AS$19+1)*$B$2*$AS$21),IF(AT$18&gt;=AS$19,$AS$21*$B$2))),0)</f>
        <v>0</v>
      </c>
      <c r="AU65" s="300">
        <f>IF('Hoja De Calculo'!AV13&gt;='Hoja De Calculo'!AU13,IF(AU$18=100,($AS$21*AU$18*$B$2)-SUM($I65:AT65),IF(AU$18&gt;AT$19,((AU$18-AT$19+1)*$B$2*$AS$21),IF(AU$18&gt;=AT$19,$AS$21*$B$2))),0)</f>
        <v>0</v>
      </c>
      <c r="AV65" s="300">
        <f>IF('Hoja De Calculo'!AW13&gt;='Hoja De Calculo'!AV13,IF(AV$18=100,($AS$21*AV$18*$B$2)-SUM($I65:AU65),IF(AV$18&gt;AU$19,((AV$18-AU$19+1)*$B$2*$AS$21),IF(AV$18&gt;=AU$19,$AS$21*$B$2))),0)</f>
        <v>0</v>
      </c>
      <c r="AW65" s="300">
        <f>IF('Hoja De Calculo'!AX13&gt;='Hoja De Calculo'!AW13,IF(AW$18=100,($AS$21*AW$18*$B$2)-SUM($I65:AV65),IF(AW$18&gt;AV$19,((AW$18-AV$19+1)*$B$2*$AS$21),IF(AW$18&gt;=AV$19,$AS$21*$B$2))),0)</f>
        <v>0</v>
      </c>
      <c r="AX65" s="300">
        <f>IF('Hoja De Calculo'!AY13&gt;='Hoja De Calculo'!AX13,IF(AX$18=100,($AS$21*AX$18*$B$2)-SUM($I65:AW65),IF(AX$18&gt;AW$19,((AX$18-AW$19+1)*$B$2*$AS$21),IF(AX$18&gt;=AW$19,$AS$21*$B$2))),0)</f>
        <v>0</v>
      </c>
      <c r="AY65" s="300">
        <f>IF('Hoja De Calculo'!AZ13&gt;='Hoja De Calculo'!AY13,IF(AY$18=100,($AS$21*AY$18*$B$2)-SUM($I65:AX65),IF(AY$18&gt;AX$19,((AY$18-AX$19+1)*$B$2*$AS$21),IF(AY$18&gt;=AX$19,$AS$21*$B$2))),0)</f>
        <v>0</v>
      </c>
      <c r="AZ65" s="300">
        <f>IF('Hoja De Calculo'!BA13&gt;='Hoja De Calculo'!AZ13,IF(AZ$18=100,($AS$21*AZ$18*$B$2)-SUM($I65:AY65),IF(AZ$18&gt;AY$19,((AZ$18-AY$19+1)*$B$2*$AS$21),IF(AZ$18&gt;=AY$19,$AS$21*$B$2))),0)</f>
        <v>0</v>
      </c>
      <c r="BA65" s="300">
        <f>IF('Hoja De Calculo'!BB13&gt;='Hoja De Calculo'!BA13,IF(BA$18=100,($AS$21*BA$18*$B$2)-SUM($I65:AZ65),IF(BA$18&gt;AZ$19,((BA$18-AZ$19+1)*$B$2*$AS$21),IF(BA$18&gt;=AZ$19,$AS$21*$B$2))),0)</f>
        <v>0</v>
      </c>
      <c r="BB65" s="300">
        <f>IF('Hoja De Calculo'!BC13&gt;='Hoja De Calculo'!BB13,IF(BB$18=100,($AS$21*BB$18*$B$2)-SUM($I65:BA65),IF(BB$18&gt;BA$19,((BB$18-BA$19+1)*$B$2*$AS$21),IF(BB$18&gt;=BA$19,$AS$21*$B$2))),0)</f>
        <v>0</v>
      </c>
      <c r="BC65" s="300">
        <f>IF('Hoja De Calculo'!BD13&gt;='Hoja De Calculo'!BC13,IF(BC$18=100,($AS$21*BC$18*$B$2)-SUM($I65:BB65),IF(BC$18&gt;BB$19,((BC$18-BB$19+1)*$B$2*$AS$21),IF(BC$18&gt;=BB$19,$AS$21*$B$2))),0)</f>
        <v>0</v>
      </c>
      <c r="BD65" s="300">
        <f>IF('Hoja De Calculo'!BE13&gt;='Hoja De Calculo'!BD13,IF(BD$18=100,($AS$21*BD$18*$B$2)-SUM($I65:BC65),IF(BD$18&gt;BC$19,((BD$18-BC$19+1)*$B$2*$AS$21),IF(BD$18&gt;=BC$19,$AS$21*$B$2))),0)</f>
        <v>0</v>
      </c>
      <c r="BE65" s="300">
        <f>IF('Hoja De Calculo'!BF13&gt;='Hoja De Calculo'!BE13,IF(BE$18=100,($AS$21*BE$18*$B$2)-SUM($I65:BD65),IF(BE$18&gt;BD$19,((BE$18-BD$19+1)*$B$2*$AS$21),IF(BE$18&gt;=BD$19,$AS$21*$B$2))),0)</f>
        <v>0</v>
      </c>
      <c r="BF65" s="300">
        <f>IF('Hoja De Calculo'!BG13&gt;='Hoja De Calculo'!BF13,IF(BF$18=100,($AS$21*BF$18*$B$2)-SUM($I65:BE65),IF(BF$18&gt;BE$19,((BF$18-BE$19+1)*$B$2*$AS$21),IF(BF$18&gt;=BE$19,$AS$21*$B$2))),0)</f>
        <v>0</v>
      </c>
      <c r="BG65" s="300">
        <f>IF('Hoja De Calculo'!BH13&gt;='Hoja De Calculo'!BG13,IF(BG$18=100,($AS$21*BG$18*$B$2)-SUM($I65:BF65),IF(BG$18&gt;BF$19,((BG$18-BF$19+1)*$B$2*$AS$21),IF(BG$18&gt;=BF$19,$AS$21*$B$2))),0)</f>
        <v>0</v>
      </c>
      <c r="BH65" s="300">
        <f>IF('Hoja De Calculo'!BI13&gt;='Hoja De Calculo'!BH13,IF(BH$18=100,($AS$21*BH$18*$B$2)-SUM($I65:BG65),IF(BH$18&gt;BG$19,((BH$18-BG$19+1)*$B$2*$AS$21),IF(BH$18&gt;=BG$19,$AS$21*$B$2))),0)</f>
        <v>0</v>
      </c>
      <c r="BI65" s="300">
        <f>IF('Hoja De Calculo'!BJ13&gt;='Hoja De Calculo'!BI13,IF(BI$18=100,($AS$21*BI$18*$B$2)-SUM($I65:BH65),IF(BI$18&gt;BH$19,((BI$18-BH$19+1)*$B$2*$AS$21),IF(BI$18&gt;=BH$19,$AS$21*$B$2))),0)</f>
        <v>0</v>
      </c>
      <c r="BJ65" s="300">
        <f>IF('Hoja De Calculo'!BK13&gt;='Hoja De Calculo'!BJ13,IF(BJ$18=100,($AS$21*BJ$18*$B$2)-SUM($I65:BI65),IF(BJ$18&gt;BI$19,((BJ$18-BI$19+1)*$B$2*$AS$21),IF(BJ$18&gt;=BI$19,$AS$21*$B$2))),0)</f>
        <v>0</v>
      </c>
      <c r="BK65" s="300">
        <f>IF('Hoja De Calculo'!BL13&gt;='Hoja De Calculo'!BK13,IF(BK$18=100,($AS$21*BK$18*$B$2)-SUM($I65:BJ65),IF(BK$18&gt;BJ$19,((BK$18-BJ$19+1)*$B$2*$AS$21),IF(BK$18&gt;=BJ$19,$AS$21*$B$2))),0)</f>
        <v>0</v>
      </c>
      <c r="BL65" s="300">
        <f>IF('Hoja De Calculo'!BM13&gt;='Hoja De Calculo'!BL13,IF(BL$18=100,($AS$21*BL$18*$B$2)-SUM($I65:BK65),IF(BL$18&gt;BK$19,((BL$18-BK$19+1)*$B$2*$AS$21),IF(BL$18&gt;=BK$19,$AS$21*$B$2))),0)</f>
        <v>0</v>
      </c>
      <c r="BM65" s="300">
        <f>IF('Hoja De Calculo'!BN13&gt;='Hoja De Calculo'!BM13,IF(BM$18=100,($AS$21*BM$18*$B$2)-SUM($I65:BL65),IF(BM$18&gt;BL$19,((BM$18-BL$19+1)*$B$2*$AS$21),IF(BM$18&gt;=BL$19,$AS$21*$B$2))),0)</f>
        <v>0</v>
      </c>
      <c r="BN65" s="300">
        <f>IF('Hoja De Calculo'!BO13&gt;='Hoja De Calculo'!BN13,IF(BN$18=100,($AS$21*BN$18*$B$2)-SUM($I65:BM65),IF(BN$18&gt;BM$19,((BN$18-BM$19+1)*$B$2*$AS$21),IF(BN$18&gt;=BM$19,$AS$21*$B$2))),0)</f>
        <v>0</v>
      </c>
      <c r="BO65" s="300">
        <f>IF('Hoja De Calculo'!BP13&gt;='Hoja De Calculo'!BO13,IF(BO$18=100,($AS$21*BO$18*$B$2)-SUM($I65:BN65),IF(BO$18&gt;BN$19,((BO$18-BN$19+1)*$B$2*$AS$21),IF(BO$18&gt;=BN$19,$AS$21*$B$2))),0)</f>
        <v>0</v>
      </c>
      <c r="BP65" s="300">
        <f>IF('Hoja De Calculo'!BQ13&gt;='Hoja De Calculo'!BP13,IF(BP$18=100,($AS$21*BP$18*$B$2)-SUM($I65:BO65),IF(BP$18&gt;BO$19,((BP$18-BO$19+1)*$B$2*$AS$21),IF(BP$18&gt;=BO$19,$AS$21*$B$2))),0)</f>
        <v>0</v>
      </c>
      <c r="BQ65" s="300">
        <f>IF('Hoja De Calculo'!BR13&gt;='Hoja De Calculo'!BQ13,IF(BQ$18=100,($AS$21*BQ$18*$B$2)-SUM($I65:BP65),IF(BQ$18&gt;BP$19,((BQ$18-BP$19+1)*$B$2*$AS$21),IF(BQ$18&gt;=BP$19,$AS$21*$B$2))),0)</f>
        <v>0</v>
      </c>
      <c r="BR65" s="300">
        <f>IF('Hoja De Calculo'!BS13&gt;='Hoja De Calculo'!BR13,IF(BR$18=100,($AS$21*BR$18*$B$2)-SUM($I65:BQ65),IF(BR$18&gt;BQ$19,((BR$18-BQ$19+1)*$B$2*$AS$21),IF(BR$18&gt;=BQ$19,$AS$21*$B$2))),0)</f>
        <v>0</v>
      </c>
      <c r="BS65" s="300">
        <f>IF('Hoja De Calculo'!BT13&gt;='Hoja De Calculo'!BS13,IF(BS$18=100,($AS$21*BS$18*$B$2)-SUM($I65:BR65),IF(BS$18&gt;BR$19,((BS$18-BR$19+1)*$B$2*$AS$21),IF(BS$18&gt;=BR$19,$AS$21*$B$2))),0)</f>
        <v>0</v>
      </c>
      <c r="BT65" s="300">
        <f>IF('Hoja De Calculo'!BU13&gt;='Hoja De Calculo'!BT13,IF(BT$18=100,($AS$21*BT$18*$B$2)-SUM($I65:BS65),IF(BT$18&gt;BS$19,((BT$18-BS$19+1)*$B$2*$AS$21),IF(BT$18&gt;=BS$19,$AS$21*$B$2))),0)</f>
        <v>0</v>
      </c>
      <c r="BU65" s="300">
        <f>IF('Hoja De Calculo'!BV13&gt;='Hoja De Calculo'!BU13,IF(BU$18=100,($AS$21*BU$18*$B$2)-SUM($I65:BT65),IF(BU$18&gt;BT$19,((BU$18-BT$19+1)*$B$2*$AS$21),IF(BU$18&gt;=BT$19,$AS$21*$B$2))),0)</f>
        <v>0</v>
      </c>
      <c r="BV65" s="300">
        <f>IF('Hoja De Calculo'!BW13&gt;='Hoja De Calculo'!BV13,IF(BV$18=100,($AS$21*BV$18*$B$2)-SUM($I65:BU65),IF(BV$18&gt;BU$19,((BV$18-BU$19+1)*$B$2*$AS$21),IF(BV$18&gt;=BU$19,$AS$21*$B$2))),0)</f>
        <v>0</v>
      </c>
      <c r="BW65" s="300">
        <f>IF('Hoja De Calculo'!BX13&gt;='Hoja De Calculo'!BW13,IF(BW$18=100,($AS$21*BW$18*$B$2)-SUM($I65:BV65),IF(BW$18&gt;BV$19,((BW$18-BV$19+1)*$B$2*$AS$21),IF(BW$18&gt;=BV$19,$AS$21*$B$2))),0)</f>
        <v>0</v>
      </c>
      <c r="BX65" s="300">
        <f>IF('Hoja De Calculo'!BY13&gt;='Hoja De Calculo'!BX13,IF(BX$18=100,($AS$21*BX$18*$B$2)-SUM($I65:BW65),IF(BX$18&gt;BW$19,((BX$18-BW$19+1)*$B$2*$AS$21),IF(BX$18&gt;=BW$19,$AS$21*$B$2))),0)</f>
        <v>0</v>
      </c>
      <c r="BY65" s="300">
        <f>IF('Hoja De Calculo'!BZ13&gt;='Hoja De Calculo'!BY13,IF(BY$18=100,($AS$21*BY$18*$B$2)-SUM($I65:BX65),IF(BY$18&gt;BX$19,((BY$18-BX$19+1)*$B$2*$AS$21),IF(BY$18&gt;=BX$19,$AS$21*$B$2))),0)</f>
        <v>0</v>
      </c>
      <c r="BZ65" s="300">
        <f>IF('Hoja De Calculo'!CA13&gt;='Hoja De Calculo'!BZ13,IF(BZ$18=100,($AS$21*BZ$18*$B$2)-SUM($I65:BY65),IF(BZ$18&gt;BY$19,((BZ$18-BY$19+1)*$B$2*$AS$21),IF(BZ$18&gt;=BY$19,$AS$21*$B$2))),0)</f>
        <v>0</v>
      </c>
      <c r="CA65" s="300">
        <f>IF('Hoja De Calculo'!CB13&gt;='Hoja De Calculo'!CA13,IF(CA$18=100,($AS$21*CA$18*$B$2)-SUM($I65:BZ65),IF(CA$18&gt;BZ$19,((CA$18-BZ$19+1)*$B$2*$AS$21),IF(CA$18&gt;=BZ$19,$AS$21*$B$2))),0)</f>
        <v>0</v>
      </c>
      <c r="CB65" s="300">
        <f>IF('Hoja De Calculo'!CC13&gt;='Hoja De Calculo'!CB13,IF(CB$18=100,($AS$21*CB$18*$B$2)-SUM($I65:CA65),IF(CB$18&gt;CA$19,((CB$18-CA$19+1)*$B$2*$AS$21),IF(CB$18&gt;=CA$19,$AS$21*$B$2))),0)</f>
        <v>0</v>
      </c>
      <c r="CC65" s="300">
        <f>IF('Hoja De Calculo'!CD13&gt;='Hoja De Calculo'!CC13,IF(CC$18=100,($AS$21*CC$18*$B$2)-SUM($I65:CB65),IF(CC$18&gt;CB$19,((CC$18-CB$19+1)*$B$2*$AS$21),IF(CC$18&gt;=CB$19,$AS$21*$B$2))),0)</f>
        <v>0</v>
      </c>
      <c r="CD65" s="300">
        <f>IF('Hoja De Calculo'!CE13&gt;='Hoja De Calculo'!CD13,IF(CD$18=100,($AS$21*CD$18*$B$2)-SUM($I65:CC65),IF(CD$18&gt;CC$19,((CD$18-CC$19+1)*$B$2*$AS$21),IF(CD$18&gt;=CC$19,$AS$21*$B$2))),0)</f>
        <v>0</v>
      </c>
      <c r="CE65" s="300">
        <f>IF('Hoja De Calculo'!CF13&gt;='Hoja De Calculo'!CE13,IF(CE$18=100,($AS$21*CE$18*$B$2)-SUM($I65:CD65),IF(CE$18&gt;CD$19,((CE$18-CD$19+1)*$B$2*$AS$21),IF(CE$18&gt;=CD$19,$AS$21*$B$2))),0)</f>
        <v>0</v>
      </c>
      <c r="CF65" s="300">
        <f>IF('Hoja De Calculo'!CG13&gt;='Hoja De Calculo'!CF13,IF(CF$18=100,($AS$21*CF$18*$B$2)-SUM($I65:CE65),IF(CF$18&gt;CE$19,((CF$18-CE$19+1)*$B$2*$AS$21),IF(CF$18&gt;=CE$19,$AS$21*$B$2))),0)</f>
        <v>0</v>
      </c>
      <c r="CG65" s="300">
        <f>IF('Hoja De Calculo'!CH13&gt;='Hoja De Calculo'!CG13,IF(CG$18=100,($AS$21*CG$18*$B$2)-SUM($I65:CF65),IF(CG$18&gt;CF$19,((CG$18-CF$19+1)*$B$2*$AS$21),IF(CG$18&gt;=CF$19,$AS$21*$B$2))),0)</f>
        <v>0</v>
      </c>
      <c r="CH65" s="300">
        <f>IF('Hoja De Calculo'!CI13&gt;='Hoja De Calculo'!CH13,IF(CH$18=100,($AS$21*CH$18*$B$2)-SUM($I65:CG65),IF(CH$18&gt;CG$19,((CH$18-CG$19+1)*$B$2*$AS$21),IF(CH$18&gt;=CG$19,$AS$21*$B$2))),0)</f>
        <v>0</v>
      </c>
      <c r="CI65" s="300">
        <f>IF('Hoja De Calculo'!CJ13&gt;='Hoja De Calculo'!CI13,IF(CI$18=100,($AS$21*CI$18*$B$2)-SUM($I65:CH65),IF(CI$18&gt;CH$19,((CI$18-CH$19+1)*$B$2*$AS$21),IF(CI$18&gt;=CH$19,$AS$21*$B$2))),0)</f>
        <v>0</v>
      </c>
      <c r="CJ65" s="300">
        <f>IF('Hoja De Calculo'!CK13&gt;='Hoja De Calculo'!CJ13,IF(CJ$18=100,($AS$21*CJ$18*$B$2)-SUM($I65:CI65),IF(CJ$18&gt;CI$19,((CJ$18-CI$19+1)*$B$2*$AS$21),IF(CJ$18&gt;=CI$19,$AS$21*$B$2))),0)</f>
        <v>0</v>
      </c>
      <c r="CK65" s="300">
        <f>IF('Hoja De Calculo'!CL13&gt;='Hoja De Calculo'!CK13,IF(CK$18=100,($AS$21*CK$18*$B$2)-SUM($I65:CJ65),IF(CK$18&gt;CJ$19,((CK$18-CJ$19+1)*$B$2*$AS$21),IF(CK$18&gt;=CJ$19,$AS$21*$B$2))),0)</f>
        <v>0</v>
      </c>
      <c r="CL65" s="300">
        <f>IF('Hoja De Calculo'!CM13&gt;='Hoja De Calculo'!CL13,IF(CL$18=100,($AS$21*CL$18*$B$2)-SUM($I65:CK65),IF(CL$18&gt;CK$19,((CL$18-CK$19+1)*$B$2*$AS$21),IF(CL$18&gt;=CK$19,$AS$21*$B$2))),0)</f>
        <v>0</v>
      </c>
      <c r="CM65" s="300">
        <f>IF('Hoja De Calculo'!CN13&gt;='Hoja De Calculo'!CM13,IF(CM$18=100,($AS$21*CM$18*$B$2)-SUM($I65:CL65),IF(CM$18&gt;CL$19,((CM$18-CL$19+1)*$B$2*$AS$21),IF(CM$18&gt;=CL$19,$AS$21*$B$2))),0)</f>
        <v>0</v>
      </c>
      <c r="CN65" s="300">
        <f>IF('Hoja De Calculo'!CO13&gt;='Hoja De Calculo'!CN13,IF(CN$18=100,($AS$21*CN$18*$B$2)-SUM($I65:CM65),IF(CN$18&gt;CM$19,((CN$18-CM$19+1)*$B$2*$AS$21),IF(CN$18&gt;=CM$19,$AS$21*$B$2))),0)</f>
        <v>0</v>
      </c>
      <c r="CO65" s="300">
        <f>IF('Hoja De Calculo'!CP13&gt;='Hoja De Calculo'!CO13,IF(CO$18=100,($AS$21*CO$18*$B$2)-SUM($I65:CN65),IF(CO$18&gt;CN$19,((CO$18-CN$19+1)*$B$2*$AS$21),IF(CO$18&gt;=CN$19,$AS$21*$B$2))),0)</f>
        <v>0</v>
      </c>
      <c r="CP65" s="300">
        <f>IF('Hoja De Calculo'!CQ13&gt;='Hoja De Calculo'!CP13,IF(CP$18=100,($AS$21*CP$18*$B$2)-SUM($I65:CO65),IF(CP$18&gt;CO$19,((CP$18-CO$19+1)*$B$2*$AS$21),IF(CP$18&gt;=CO$19,$AS$21*$B$2))),0)</f>
        <v>0</v>
      </c>
      <c r="CQ65" s="300">
        <f>IF('Hoja De Calculo'!CR13&gt;='Hoja De Calculo'!CQ13,IF(CQ$18=100,($AS$21*CQ$18*$B$2)-SUM($I65:CP65),IF(CQ$18&gt;CP$19,((CQ$18-CP$19+1)*$B$2*$AS$21),IF(CQ$18&gt;=CP$19,$AS$21*$B$2))),0)</f>
        <v>0</v>
      </c>
      <c r="CR65" s="300">
        <f>IF('Hoja De Calculo'!CS13&gt;='Hoja De Calculo'!CR13,IF(CR$18=100,($AS$21*CR$18*$B$2)-SUM($I65:CQ65),IF(CR$18&gt;CQ$19,((CR$18-CQ$19+1)*$B$2*$AS$21),IF(CR$18&gt;=CQ$19,$AS$21*$B$2))),0)</f>
        <v>0</v>
      </c>
      <c r="CS65" s="300">
        <f>IF('Hoja De Calculo'!CT13&gt;='Hoja De Calculo'!CS13,IF(CS$18=100,($AS$21*CS$18*$B$2)-SUM($I65:CR65),IF(CS$18&gt;CR$19,((CS$18-CR$19+1)*$B$2*$AS$21),IF(CS$18&gt;=CR$19,$AS$21*$B$2))),0)</f>
        <v>0</v>
      </c>
      <c r="CT65" s="300">
        <f>IF('Hoja De Calculo'!CU13&gt;='Hoja De Calculo'!CT13,IF(CT$18=100,($AS$21*CT$18*$B$2)-SUM($I65:CS65),IF(CT$18&gt;CS$19,((CT$18-CS$19+1)*$B$2*$AS$21),IF(CT$18&gt;=CS$19,$AS$21*$B$2))),0)</f>
        <v>0</v>
      </c>
      <c r="CU65" s="300">
        <f>IF('Hoja De Calculo'!CV13&gt;='Hoja De Calculo'!CU13,IF(CU$18=100,($AS$21*CU$18*$B$2)-SUM($I65:CT65),IF(CU$18&gt;CT$19,((CU$18-CT$19+1)*$B$2*$AS$21),IF(CU$18&gt;=CT$19,$AS$21*$B$2))),0)</f>
        <v>0</v>
      </c>
      <c r="CV65" s="300">
        <f>IF('Hoja De Calculo'!CW13&gt;='Hoja De Calculo'!CV13,IF(CV$18=100,($AS$21*CV$18*$B$2)-SUM($I65:CU65),IF(CV$18&gt;CU$19,((CV$18-CU$19+1)*$B$2*$AS$21),IF(CV$18&gt;=CU$19,$AS$21*$B$2))),0)</f>
        <v>0</v>
      </c>
      <c r="CW65" s="300">
        <f>IF('Hoja De Calculo'!CX13&gt;='Hoja De Calculo'!CW13,IF(CW$18=100,($AS$21*CW$18*$B$2)-SUM($I65:CV65),IF(CW$18&gt;CV$19,((CW$18-CV$19+1)*$B$2*$AS$21),IF(CW$18&gt;=CV$19,$AS$21*$B$2))),0)</f>
        <v>0</v>
      </c>
    </row>
    <row r="66" spans="1:101" x14ac:dyDescent="0.35">
      <c r="A66" t="s">
        <v>199</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87">
        <f>(AT$21*$B$2*(AT$19+(IF(AT$19=100,0,1))))</f>
        <v>0</v>
      </c>
      <c r="AU66" s="300">
        <f>IF('Hoja De Calculo'!AV13&gt;='Hoja De Calculo'!AU13,IF(AU$18=100,($AT$21*AU$18*$B$2)-SUM($I66:AT66),IF(AU$18&gt;AT$19,((AU$18-AT$19+1)*$B$2*$AT$21),IF(AU$18&gt;=AT$19,$AT$21*$B$2))),0)</f>
        <v>0</v>
      </c>
      <c r="AV66" s="300">
        <f>IF('Hoja De Calculo'!AW13&gt;='Hoja De Calculo'!AV13,IF(AV$18=100,($AT$21*AV$18*$B$2)-SUM($I66:AU66),IF(AV$18&gt;AU$19,((AV$18-AU$19+1)*$B$2*$AT$21),IF(AV$18&gt;=AU$19,$AT$21*$B$2))),0)</f>
        <v>0</v>
      </c>
      <c r="AW66" s="300">
        <f>IF('Hoja De Calculo'!AX13&gt;='Hoja De Calculo'!AW13,IF(AW$18=100,($AT$21*AW$18*$B$2)-SUM($I66:AV66),IF(AW$18&gt;AV$19,((AW$18-AV$19+1)*$B$2*$AT$21),IF(AW$18&gt;=AV$19,$AT$21*$B$2))),0)</f>
        <v>0</v>
      </c>
      <c r="AX66" s="300">
        <f>IF('Hoja De Calculo'!AY13&gt;='Hoja De Calculo'!AX13,IF(AX$18=100,($AT$21*AX$18*$B$2)-SUM($I66:AW66),IF(AX$18&gt;AW$19,((AX$18-AW$19+1)*$B$2*$AT$21),IF(AX$18&gt;=AW$19,$AT$21*$B$2))),0)</f>
        <v>0</v>
      </c>
      <c r="AY66" s="300">
        <f>IF('Hoja De Calculo'!AZ13&gt;='Hoja De Calculo'!AY13,IF(AY$18=100,($AT$21*AY$18*$B$2)-SUM($I66:AX66),IF(AY$18&gt;AX$19,((AY$18-AX$19+1)*$B$2*$AT$21),IF(AY$18&gt;=AX$19,$AT$21*$B$2))),0)</f>
        <v>0</v>
      </c>
      <c r="AZ66" s="300">
        <f>IF('Hoja De Calculo'!BA13&gt;='Hoja De Calculo'!AZ13,IF(AZ$18=100,($AT$21*AZ$18*$B$2)-SUM($I66:AY66),IF(AZ$18&gt;AY$19,((AZ$18-AY$19+1)*$B$2*$AT$21),IF(AZ$18&gt;=AY$19,$AT$21*$B$2))),0)</f>
        <v>0</v>
      </c>
      <c r="BA66" s="300">
        <f>IF('Hoja De Calculo'!BB13&gt;='Hoja De Calculo'!BA13,IF(BA$18=100,($AT$21*BA$18*$B$2)-SUM($I66:AZ66),IF(BA$18&gt;AZ$19,((BA$18-AZ$19+1)*$B$2*$AT$21),IF(BA$18&gt;=AZ$19,$AT$21*$B$2))),0)</f>
        <v>0</v>
      </c>
      <c r="BB66" s="300">
        <f>IF('Hoja De Calculo'!BC13&gt;='Hoja De Calculo'!BB13,IF(BB$18=100,($AT$21*BB$18*$B$2)-SUM($I66:BA66),IF(BB$18&gt;BA$19,((BB$18-BA$19+1)*$B$2*$AT$21),IF(BB$18&gt;=BA$19,$AT$21*$B$2))),0)</f>
        <v>0</v>
      </c>
      <c r="BC66" s="300">
        <f>IF('Hoja De Calculo'!BD13&gt;='Hoja De Calculo'!BC13,IF(BC$18=100,($AT$21*BC$18*$B$2)-SUM($I66:BB66),IF(BC$18&gt;BB$19,((BC$18-BB$19+1)*$B$2*$AT$21),IF(BC$18&gt;=BB$19,$AT$21*$B$2))),0)</f>
        <v>0</v>
      </c>
      <c r="BD66" s="300">
        <f>IF('Hoja De Calculo'!BE13&gt;='Hoja De Calculo'!BD13,IF(BD$18=100,($AT$21*BD$18*$B$2)-SUM($I66:BC66),IF(BD$18&gt;BC$19,((BD$18-BC$19+1)*$B$2*$AT$21),IF(BD$18&gt;=BC$19,$AT$21*$B$2))),0)</f>
        <v>0</v>
      </c>
      <c r="BE66" s="300">
        <f>IF('Hoja De Calculo'!BF13&gt;='Hoja De Calculo'!BE13,IF(BE$18=100,($AT$21*BE$18*$B$2)-SUM($I66:BD66),IF(BE$18&gt;BD$19,((BE$18-BD$19+1)*$B$2*$AT$21),IF(BE$18&gt;=BD$19,$AT$21*$B$2))),0)</f>
        <v>0</v>
      </c>
      <c r="BF66" s="300">
        <f>IF('Hoja De Calculo'!BG13&gt;='Hoja De Calculo'!BF13,IF(BF$18=100,($AT$21*BF$18*$B$2)-SUM($I66:BE66),IF(BF$18&gt;BE$19,((BF$18-BE$19+1)*$B$2*$AT$21),IF(BF$18&gt;=BE$19,$AT$21*$B$2))),0)</f>
        <v>0</v>
      </c>
      <c r="BG66" s="300">
        <f>IF('Hoja De Calculo'!BH13&gt;='Hoja De Calculo'!BG13,IF(BG$18=100,($AT$21*BG$18*$B$2)-SUM($I66:BF66),IF(BG$18&gt;BF$19,((BG$18-BF$19+1)*$B$2*$AT$21),IF(BG$18&gt;=BF$19,$AT$21*$B$2))),0)</f>
        <v>0</v>
      </c>
      <c r="BH66" s="300">
        <f>IF('Hoja De Calculo'!BI13&gt;='Hoja De Calculo'!BH13,IF(BH$18=100,($AT$21*BH$18*$B$2)-SUM($I66:BG66),IF(BH$18&gt;BG$19,((BH$18-BG$19+1)*$B$2*$AT$21),IF(BH$18&gt;=BG$19,$AT$21*$B$2))),0)</f>
        <v>0</v>
      </c>
      <c r="BI66" s="300">
        <f>IF('Hoja De Calculo'!BJ13&gt;='Hoja De Calculo'!BI13,IF(BI$18=100,($AT$21*BI$18*$B$2)-SUM($I66:BH66),IF(BI$18&gt;BH$19,((BI$18-BH$19+1)*$B$2*$AT$21),IF(BI$18&gt;=BH$19,$AT$21*$B$2))),0)</f>
        <v>0</v>
      </c>
      <c r="BJ66" s="300">
        <f>IF('Hoja De Calculo'!BK13&gt;='Hoja De Calculo'!BJ13,IF(BJ$18=100,($AT$21*BJ$18*$B$2)-SUM($I66:BI66),IF(BJ$18&gt;BI$19,((BJ$18-BI$19+1)*$B$2*$AT$21),IF(BJ$18&gt;=BI$19,$AT$21*$B$2))),0)</f>
        <v>0</v>
      </c>
      <c r="BK66" s="300">
        <f>IF('Hoja De Calculo'!BL13&gt;='Hoja De Calculo'!BK13,IF(BK$18=100,($AT$21*BK$18*$B$2)-SUM($I66:BJ66),IF(BK$18&gt;BJ$19,((BK$18-BJ$19+1)*$B$2*$AT$21),IF(BK$18&gt;=BJ$19,$AT$21*$B$2))),0)</f>
        <v>0</v>
      </c>
      <c r="BL66" s="300">
        <f>IF('Hoja De Calculo'!BM13&gt;='Hoja De Calculo'!BL13,IF(BL$18=100,($AT$21*BL$18*$B$2)-SUM($I66:BK66),IF(BL$18&gt;BK$19,((BL$18-BK$19+1)*$B$2*$AT$21),IF(BL$18&gt;=BK$19,$AT$21*$B$2))),0)</f>
        <v>0</v>
      </c>
      <c r="BM66" s="300">
        <f>IF('Hoja De Calculo'!BN13&gt;='Hoja De Calculo'!BM13,IF(BM$18=100,($AT$21*BM$18*$B$2)-SUM($I66:BL66),IF(BM$18&gt;BL$19,((BM$18-BL$19+1)*$B$2*$AT$21),IF(BM$18&gt;=BL$19,$AT$21*$B$2))),0)</f>
        <v>0</v>
      </c>
      <c r="BN66" s="300">
        <f>IF('Hoja De Calculo'!BO13&gt;='Hoja De Calculo'!BN13,IF(BN$18=100,($AT$21*BN$18*$B$2)-SUM($I66:BM66),IF(BN$18&gt;BM$19,((BN$18-BM$19+1)*$B$2*$AT$21),IF(BN$18&gt;=BM$19,$AT$21*$B$2))),0)</f>
        <v>0</v>
      </c>
      <c r="BO66" s="300">
        <f>IF('Hoja De Calculo'!BP13&gt;='Hoja De Calculo'!BO13,IF(BO$18=100,($AT$21*BO$18*$B$2)-SUM($I66:BN66),IF(BO$18&gt;BN$19,((BO$18-BN$19+1)*$B$2*$AT$21),IF(BO$18&gt;=BN$19,$AT$21*$B$2))),0)</f>
        <v>0</v>
      </c>
      <c r="BP66" s="300">
        <f>IF('Hoja De Calculo'!BQ13&gt;='Hoja De Calculo'!BP13,IF(BP$18=100,($AT$21*BP$18*$B$2)-SUM($I66:BO66),IF(BP$18&gt;BO$19,((BP$18-BO$19+1)*$B$2*$AT$21),IF(BP$18&gt;=BO$19,$AT$21*$B$2))),0)</f>
        <v>0</v>
      </c>
      <c r="BQ66" s="300">
        <f>IF('Hoja De Calculo'!BR13&gt;='Hoja De Calculo'!BQ13,IF(BQ$18=100,($AT$21*BQ$18*$B$2)-SUM($I66:BP66),IF(BQ$18&gt;BP$19,((BQ$18-BP$19+1)*$B$2*$AT$21),IF(BQ$18&gt;=BP$19,$AT$21*$B$2))),0)</f>
        <v>0</v>
      </c>
      <c r="BR66" s="300">
        <f>IF('Hoja De Calculo'!BS13&gt;='Hoja De Calculo'!BR13,IF(BR$18=100,($AT$21*BR$18*$B$2)-SUM($I66:BQ66),IF(BR$18&gt;BQ$19,((BR$18-BQ$19+1)*$B$2*$AT$21),IF(BR$18&gt;=BQ$19,$AT$21*$B$2))),0)</f>
        <v>0</v>
      </c>
      <c r="BS66" s="300">
        <f>IF('Hoja De Calculo'!BT13&gt;='Hoja De Calculo'!BS13,IF(BS$18=100,($AT$21*BS$18*$B$2)-SUM($I66:BR66),IF(BS$18&gt;BR$19,((BS$18-BR$19+1)*$B$2*$AT$21),IF(BS$18&gt;=BR$19,$AT$21*$B$2))),0)</f>
        <v>0</v>
      </c>
      <c r="BT66" s="300">
        <f>IF('Hoja De Calculo'!BU13&gt;='Hoja De Calculo'!BT13,IF(BT$18=100,($AT$21*BT$18*$B$2)-SUM($I66:BS66),IF(BT$18&gt;BS$19,((BT$18-BS$19+1)*$B$2*$AT$21),IF(BT$18&gt;=BS$19,$AT$21*$B$2))),0)</f>
        <v>0</v>
      </c>
      <c r="BU66" s="300">
        <f>IF('Hoja De Calculo'!BV13&gt;='Hoja De Calculo'!BU13,IF(BU$18=100,($AT$21*BU$18*$B$2)-SUM($I66:BT66),IF(BU$18&gt;BT$19,((BU$18-BT$19+1)*$B$2*$AT$21),IF(BU$18&gt;=BT$19,$AT$21*$B$2))),0)</f>
        <v>0</v>
      </c>
      <c r="BV66" s="300">
        <f>IF('Hoja De Calculo'!BW13&gt;='Hoja De Calculo'!BV13,IF(BV$18=100,($AT$21*BV$18*$B$2)-SUM($I66:BU66),IF(BV$18&gt;BU$19,((BV$18-BU$19+1)*$B$2*$AT$21),IF(BV$18&gt;=BU$19,$AT$21*$B$2))),0)</f>
        <v>0</v>
      </c>
      <c r="BW66" s="300">
        <f>IF('Hoja De Calculo'!BX13&gt;='Hoja De Calculo'!BW13,IF(BW$18=100,($AT$21*BW$18*$B$2)-SUM($I66:BV66),IF(BW$18&gt;BV$19,((BW$18-BV$19+1)*$B$2*$AT$21),IF(BW$18&gt;=BV$19,$AT$21*$B$2))),0)</f>
        <v>0</v>
      </c>
      <c r="BX66" s="300">
        <f>IF('Hoja De Calculo'!BY13&gt;='Hoja De Calculo'!BX13,IF(BX$18=100,($AT$21*BX$18*$B$2)-SUM($I66:BW66),IF(BX$18&gt;BW$19,((BX$18-BW$19+1)*$B$2*$AT$21),IF(BX$18&gt;=BW$19,$AT$21*$B$2))),0)</f>
        <v>0</v>
      </c>
      <c r="BY66" s="300">
        <f>IF('Hoja De Calculo'!BZ13&gt;='Hoja De Calculo'!BY13,IF(BY$18=100,($AT$21*BY$18*$B$2)-SUM($I66:BX66),IF(BY$18&gt;BX$19,((BY$18-BX$19+1)*$B$2*$AT$21),IF(BY$18&gt;=BX$19,$AT$21*$B$2))),0)</f>
        <v>0</v>
      </c>
      <c r="BZ66" s="300">
        <f>IF('Hoja De Calculo'!CA13&gt;='Hoja De Calculo'!BZ13,IF(BZ$18=100,($AT$21*BZ$18*$B$2)-SUM($I66:BY66),IF(BZ$18&gt;BY$19,((BZ$18-BY$19+1)*$B$2*$AT$21),IF(BZ$18&gt;=BY$19,$AT$21*$B$2))),0)</f>
        <v>0</v>
      </c>
      <c r="CA66" s="300">
        <f>IF('Hoja De Calculo'!CB13&gt;='Hoja De Calculo'!CA13,IF(CA$18=100,($AT$21*CA$18*$B$2)-SUM($I66:BZ66),IF(CA$18&gt;BZ$19,((CA$18-BZ$19+1)*$B$2*$AT$21),IF(CA$18&gt;=BZ$19,$AT$21*$B$2))),0)</f>
        <v>0</v>
      </c>
      <c r="CB66" s="300">
        <f>IF('Hoja De Calculo'!CC13&gt;='Hoja De Calculo'!CB13,IF(CB$18=100,($AT$21*CB$18*$B$2)-SUM($I66:CA66),IF(CB$18&gt;CA$19,((CB$18-CA$19+1)*$B$2*$AT$21),IF(CB$18&gt;=CA$19,$AT$21*$B$2))),0)</f>
        <v>0</v>
      </c>
      <c r="CC66" s="300">
        <f>IF('Hoja De Calculo'!CD13&gt;='Hoja De Calculo'!CC13,IF(CC$18=100,($AT$21*CC$18*$B$2)-SUM($I66:CB66),IF(CC$18&gt;CB$19,((CC$18-CB$19+1)*$B$2*$AT$21),IF(CC$18&gt;=CB$19,$AT$21*$B$2))),0)</f>
        <v>0</v>
      </c>
      <c r="CD66" s="300">
        <f>IF('Hoja De Calculo'!CE13&gt;='Hoja De Calculo'!CD13,IF(CD$18=100,($AT$21*CD$18*$B$2)-SUM($I66:CC66),IF(CD$18&gt;CC$19,((CD$18-CC$19+1)*$B$2*$AT$21),IF(CD$18&gt;=CC$19,$AT$21*$B$2))),0)</f>
        <v>0</v>
      </c>
      <c r="CE66" s="300">
        <f>IF('Hoja De Calculo'!CF13&gt;='Hoja De Calculo'!CE13,IF(CE$18=100,($AT$21*CE$18*$B$2)-SUM($I66:CD66),IF(CE$18&gt;CD$19,((CE$18-CD$19+1)*$B$2*$AT$21),IF(CE$18&gt;=CD$19,$AT$21*$B$2))),0)</f>
        <v>0</v>
      </c>
      <c r="CF66" s="300">
        <f>IF('Hoja De Calculo'!CG13&gt;='Hoja De Calculo'!CF13,IF(CF$18=100,($AT$21*CF$18*$B$2)-SUM($I66:CE66),IF(CF$18&gt;CE$19,((CF$18-CE$19+1)*$B$2*$AT$21),IF(CF$18&gt;=CE$19,$AT$21*$B$2))),0)</f>
        <v>0</v>
      </c>
      <c r="CG66" s="300">
        <f>IF('Hoja De Calculo'!CH13&gt;='Hoja De Calculo'!CG13,IF(CG$18=100,($AT$21*CG$18*$B$2)-SUM($I66:CF66),IF(CG$18&gt;CF$19,((CG$18-CF$19+1)*$B$2*$AT$21),IF(CG$18&gt;=CF$19,$AT$21*$B$2))),0)</f>
        <v>0</v>
      </c>
      <c r="CH66" s="300">
        <f>IF('Hoja De Calculo'!CI13&gt;='Hoja De Calculo'!CH13,IF(CH$18=100,($AT$21*CH$18*$B$2)-SUM($I66:CG66),IF(CH$18&gt;CG$19,((CH$18-CG$19+1)*$B$2*$AT$21),IF(CH$18&gt;=CG$19,$AT$21*$B$2))),0)</f>
        <v>0</v>
      </c>
      <c r="CI66" s="300">
        <f>IF('Hoja De Calculo'!CJ13&gt;='Hoja De Calculo'!CI13,IF(CI$18=100,($AT$21*CI$18*$B$2)-SUM($I66:CH66),IF(CI$18&gt;CH$19,((CI$18-CH$19+1)*$B$2*$AT$21),IF(CI$18&gt;=CH$19,$AT$21*$B$2))),0)</f>
        <v>0</v>
      </c>
      <c r="CJ66" s="300">
        <f>IF('Hoja De Calculo'!CK13&gt;='Hoja De Calculo'!CJ13,IF(CJ$18=100,($AT$21*CJ$18*$B$2)-SUM($I66:CI66),IF(CJ$18&gt;CI$19,((CJ$18-CI$19+1)*$B$2*$AT$21),IF(CJ$18&gt;=CI$19,$AT$21*$B$2))),0)</f>
        <v>0</v>
      </c>
      <c r="CK66" s="300">
        <f>IF('Hoja De Calculo'!CL13&gt;='Hoja De Calculo'!CK13,IF(CK$18=100,($AT$21*CK$18*$B$2)-SUM($I66:CJ66),IF(CK$18&gt;CJ$19,((CK$18-CJ$19+1)*$B$2*$AT$21),IF(CK$18&gt;=CJ$19,$AT$21*$B$2))),0)</f>
        <v>0</v>
      </c>
      <c r="CL66" s="300">
        <f>IF('Hoja De Calculo'!CM13&gt;='Hoja De Calculo'!CL13,IF(CL$18=100,($AT$21*CL$18*$B$2)-SUM($I66:CK66),IF(CL$18&gt;CK$19,((CL$18-CK$19+1)*$B$2*$AT$21),IF(CL$18&gt;=CK$19,$AT$21*$B$2))),0)</f>
        <v>0</v>
      </c>
      <c r="CM66" s="300">
        <f>IF('Hoja De Calculo'!CN13&gt;='Hoja De Calculo'!CM13,IF(CM$18=100,($AT$21*CM$18*$B$2)-SUM($I66:CL66),IF(CM$18&gt;CL$19,((CM$18-CL$19+1)*$B$2*$AT$21),IF(CM$18&gt;=CL$19,$AT$21*$B$2))),0)</f>
        <v>0</v>
      </c>
      <c r="CN66" s="300">
        <f>IF('Hoja De Calculo'!CO13&gt;='Hoja De Calculo'!CN13,IF(CN$18=100,($AT$21*CN$18*$B$2)-SUM($I66:CM66),IF(CN$18&gt;CM$19,((CN$18-CM$19+1)*$B$2*$AT$21),IF(CN$18&gt;=CM$19,$AT$21*$B$2))),0)</f>
        <v>0</v>
      </c>
      <c r="CO66" s="300">
        <f>IF('Hoja De Calculo'!CP13&gt;='Hoja De Calculo'!CO13,IF(CO$18=100,($AT$21*CO$18*$B$2)-SUM($I66:CN66),IF(CO$18&gt;CN$19,((CO$18-CN$19+1)*$B$2*$AT$21),IF(CO$18&gt;=CN$19,$AT$21*$B$2))),0)</f>
        <v>0</v>
      </c>
      <c r="CP66" s="300">
        <f>IF('Hoja De Calculo'!CQ13&gt;='Hoja De Calculo'!CP13,IF(CP$18=100,($AT$21*CP$18*$B$2)-SUM($I66:CO66),IF(CP$18&gt;CO$19,((CP$18-CO$19+1)*$B$2*$AT$21),IF(CP$18&gt;=CO$19,$AT$21*$B$2))),0)</f>
        <v>0</v>
      </c>
      <c r="CQ66" s="300">
        <f>IF('Hoja De Calculo'!CR13&gt;='Hoja De Calculo'!CQ13,IF(CQ$18=100,($AT$21*CQ$18*$B$2)-SUM($I66:CP66),IF(CQ$18&gt;CP$19,((CQ$18-CP$19+1)*$B$2*$AT$21),IF(CQ$18&gt;=CP$19,$AT$21*$B$2))),0)</f>
        <v>0</v>
      </c>
      <c r="CR66" s="300">
        <f>IF('Hoja De Calculo'!CS13&gt;='Hoja De Calculo'!CR13,IF(CR$18=100,($AT$21*CR$18*$B$2)-SUM($I66:CQ66),IF(CR$18&gt;CQ$19,((CR$18-CQ$19+1)*$B$2*$AT$21),IF(CR$18&gt;=CQ$19,$AT$21*$B$2))),0)</f>
        <v>0</v>
      </c>
      <c r="CS66" s="300">
        <f>IF('Hoja De Calculo'!CT13&gt;='Hoja De Calculo'!CS13,IF(CS$18=100,($AT$21*CS$18*$B$2)-SUM($I66:CR66),IF(CS$18&gt;CR$19,((CS$18-CR$19+1)*$B$2*$AT$21),IF(CS$18&gt;=CR$19,$AT$21*$B$2))),0)</f>
        <v>0</v>
      </c>
      <c r="CT66" s="300">
        <f>IF('Hoja De Calculo'!CU13&gt;='Hoja De Calculo'!CT13,IF(CT$18=100,($AT$21*CT$18*$B$2)-SUM($I66:CS66),IF(CT$18&gt;CS$19,((CT$18-CS$19+1)*$B$2*$AT$21),IF(CT$18&gt;=CS$19,$AT$21*$B$2))),0)</f>
        <v>0</v>
      </c>
      <c r="CU66" s="300">
        <f>IF('Hoja De Calculo'!CV13&gt;='Hoja De Calculo'!CU13,IF(CU$18=100,($AT$21*CU$18*$B$2)-SUM($I66:CT66),IF(CU$18&gt;CT$19,((CU$18-CT$19+1)*$B$2*$AT$21),IF(CU$18&gt;=CT$19,$AT$21*$B$2))),0)</f>
        <v>0</v>
      </c>
      <c r="CV66" s="300">
        <f>IF('Hoja De Calculo'!CW13&gt;='Hoja De Calculo'!CV13,IF(CV$18=100,($AT$21*CV$18*$B$2)-SUM($I66:CU66),IF(CV$18&gt;CU$19,((CV$18-CU$19+1)*$B$2*$AT$21),IF(CV$18&gt;=CU$19,$AT$21*$B$2))),0)</f>
        <v>0</v>
      </c>
      <c r="CW66" s="300">
        <f>IF('Hoja De Calculo'!CX13&gt;='Hoja De Calculo'!CW13,IF(CW$18=100,($AT$21*CW$18*$B$2)-SUM($I66:CV66),IF(CW$18&gt;CV$19,((CW$18-CV$19+1)*$B$2*$AT$21),IF(CW$18&gt;=CV$19,$AT$21*$B$2))),0)</f>
        <v>0</v>
      </c>
    </row>
    <row r="67" spans="1:101" x14ac:dyDescent="0.35">
      <c r="A67" t="s">
        <v>200</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87">
        <f>(AU$21*$B$2*(AU$19+(IF(AU$19=100,0,1))))</f>
        <v>0</v>
      </c>
      <c r="AV67" s="300">
        <f>IF('Hoja De Calculo'!AW13&gt;='Hoja De Calculo'!AV13,IF(AV$18=100,($AU$21*AV$18*$B$2)-SUM($I67:AU67),IF(AV$18&gt;AU$19,((AV$18-AU$19+1)*$B$2*$AU$21),IF(AV$18&gt;=AU$19,$AU$21*$B$2))),0)</f>
        <v>0</v>
      </c>
      <c r="AW67" s="300">
        <f>IF('Hoja De Calculo'!AX13&gt;='Hoja De Calculo'!AW13,IF(AW$18=100,($AU$21*AW$18*$B$2)-SUM($I67:AV67),IF(AW$18&gt;AV$19,((AW$18-AV$19+1)*$B$2*$AU$21),IF(AW$18&gt;=AV$19,$AU$21*$B$2))),0)</f>
        <v>0</v>
      </c>
      <c r="AX67" s="300">
        <f>IF('Hoja De Calculo'!AY13&gt;='Hoja De Calculo'!AX13,IF(AX$18=100,($AU$21*AX$18*$B$2)-SUM($I67:AW67),IF(AX$18&gt;AW$19,((AX$18-AW$19+1)*$B$2*$AU$21),IF(AX$18&gt;=AW$19,$AU$21*$B$2))),0)</f>
        <v>0</v>
      </c>
      <c r="AY67" s="300">
        <f>IF('Hoja De Calculo'!AZ13&gt;='Hoja De Calculo'!AY13,IF(AY$18=100,($AU$21*AY$18*$B$2)-SUM($I67:AX67),IF(AY$18&gt;AX$19,((AY$18-AX$19+1)*$B$2*$AU$21),IF(AY$18&gt;=AX$19,$AU$21*$B$2))),0)</f>
        <v>0</v>
      </c>
      <c r="AZ67" s="300">
        <f>IF('Hoja De Calculo'!BA13&gt;='Hoja De Calculo'!AZ13,IF(AZ$18=100,($AU$21*AZ$18*$B$2)-SUM($I67:AY67),IF(AZ$18&gt;AY$19,((AZ$18-AY$19+1)*$B$2*$AU$21),IF(AZ$18&gt;=AY$19,$AU$21*$B$2))),0)</f>
        <v>0</v>
      </c>
      <c r="BA67" s="300">
        <f>IF('Hoja De Calculo'!BB13&gt;='Hoja De Calculo'!BA13,IF(BA$18=100,($AU$21*BA$18*$B$2)-SUM($I67:AZ67),IF(BA$18&gt;AZ$19,((BA$18-AZ$19+1)*$B$2*$AU$21),IF(BA$18&gt;=AZ$19,$AU$21*$B$2))),0)</f>
        <v>0</v>
      </c>
      <c r="BB67" s="300">
        <f>IF('Hoja De Calculo'!BC13&gt;='Hoja De Calculo'!BB13,IF(BB$18=100,($AU$21*BB$18*$B$2)-SUM($I67:BA67),IF(BB$18&gt;BA$19,((BB$18-BA$19+1)*$B$2*$AU$21),IF(BB$18&gt;=BA$19,$AU$21*$B$2))),0)</f>
        <v>0</v>
      </c>
      <c r="BC67" s="300">
        <f>IF('Hoja De Calculo'!BD13&gt;='Hoja De Calculo'!BC13,IF(BC$18=100,($AU$21*BC$18*$B$2)-SUM($I67:BB67),IF(BC$18&gt;BB$19,((BC$18-BB$19+1)*$B$2*$AU$21),IF(BC$18&gt;=BB$19,$AU$21*$B$2))),0)</f>
        <v>0</v>
      </c>
      <c r="BD67" s="300">
        <f>IF('Hoja De Calculo'!BE13&gt;='Hoja De Calculo'!BD13,IF(BD$18=100,($AU$21*BD$18*$B$2)-SUM($I67:BC67),IF(BD$18&gt;BC$19,((BD$18-BC$19+1)*$B$2*$AU$21),IF(BD$18&gt;=BC$19,$AU$21*$B$2))),0)</f>
        <v>0</v>
      </c>
      <c r="BE67" s="300">
        <f>IF('Hoja De Calculo'!BF13&gt;='Hoja De Calculo'!BE13,IF(BE$18=100,($AU$21*BE$18*$B$2)-SUM($I67:BD67),IF(BE$18&gt;BD$19,((BE$18-BD$19+1)*$B$2*$AU$21),IF(BE$18&gt;=BD$19,$AU$21*$B$2))),0)</f>
        <v>0</v>
      </c>
      <c r="BF67" s="300">
        <f>IF('Hoja De Calculo'!BG13&gt;='Hoja De Calculo'!BF13,IF(BF$18=100,($AU$21*BF$18*$B$2)-SUM($I67:BE67),IF(BF$18&gt;BE$19,((BF$18-BE$19+1)*$B$2*$AU$21),IF(BF$18&gt;=BE$19,$AU$21*$B$2))),0)</f>
        <v>0</v>
      </c>
      <c r="BG67" s="300">
        <f>IF('Hoja De Calculo'!BH13&gt;='Hoja De Calculo'!BG13,IF(BG$18=100,($AU$21*BG$18*$B$2)-SUM($I67:BF67),IF(BG$18&gt;BF$19,((BG$18-BF$19+1)*$B$2*$AU$21),IF(BG$18&gt;=BF$19,$AU$21*$B$2))),0)</f>
        <v>0</v>
      </c>
      <c r="BH67" s="300">
        <f>IF('Hoja De Calculo'!BI13&gt;='Hoja De Calculo'!BH13,IF(BH$18=100,($AU$21*BH$18*$B$2)-SUM($I67:BG67),IF(BH$18&gt;BG$19,((BH$18-BG$19+1)*$B$2*$AU$21),IF(BH$18&gt;=BG$19,$AU$21*$B$2))),0)</f>
        <v>0</v>
      </c>
      <c r="BI67" s="300">
        <f>IF('Hoja De Calculo'!BJ13&gt;='Hoja De Calculo'!BI13,IF(BI$18=100,($AU$21*BI$18*$B$2)-SUM($I67:BH67),IF(BI$18&gt;BH$19,((BI$18-BH$19+1)*$B$2*$AU$21),IF(BI$18&gt;=BH$19,$AU$21*$B$2))),0)</f>
        <v>0</v>
      </c>
      <c r="BJ67" s="300">
        <f>IF('Hoja De Calculo'!BK13&gt;='Hoja De Calculo'!BJ13,IF(BJ$18=100,($AU$21*BJ$18*$B$2)-SUM($I67:BI67),IF(BJ$18&gt;BI$19,((BJ$18-BI$19+1)*$B$2*$AU$21),IF(BJ$18&gt;=BI$19,$AU$21*$B$2))),0)</f>
        <v>0</v>
      </c>
      <c r="BK67" s="300">
        <f>IF('Hoja De Calculo'!BL13&gt;='Hoja De Calculo'!BK13,IF(BK$18=100,($AU$21*BK$18*$B$2)-SUM($I67:BJ67),IF(BK$18&gt;BJ$19,((BK$18-BJ$19+1)*$B$2*$AU$21),IF(BK$18&gt;=BJ$19,$AU$21*$B$2))),0)</f>
        <v>0</v>
      </c>
      <c r="BL67" s="300">
        <f>IF('Hoja De Calculo'!BM13&gt;='Hoja De Calculo'!BL13,IF(BL$18=100,($AU$21*BL$18*$B$2)-SUM($I67:BK67),IF(BL$18&gt;BK$19,((BL$18-BK$19+1)*$B$2*$AU$21),IF(BL$18&gt;=BK$19,$AU$21*$B$2))),0)</f>
        <v>0</v>
      </c>
      <c r="BM67" s="300">
        <f>IF('Hoja De Calculo'!BN13&gt;='Hoja De Calculo'!BM13,IF(BM$18=100,($AU$21*BM$18*$B$2)-SUM($I67:BL67),IF(BM$18&gt;BL$19,((BM$18-BL$19+1)*$B$2*$AU$21),IF(BM$18&gt;=BL$19,$AU$21*$B$2))),0)</f>
        <v>0</v>
      </c>
      <c r="BN67" s="300">
        <f>IF('Hoja De Calculo'!BO13&gt;='Hoja De Calculo'!BN13,IF(BN$18=100,($AU$21*BN$18*$B$2)-SUM($I67:BM67),IF(BN$18&gt;BM$19,((BN$18-BM$19+1)*$B$2*$AU$21),IF(BN$18&gt;=BM$19,$AU$21*$B$2))),0)</f>
        <v>0</v>
      </c>
      <c r="BO67" s="300">
        <f>IF('Hoja De Calculo'!BP13&gt;='Hoja De Calculo'!BO13,IF(BO$18=100,($AU$21*BO$18*$B$2)-SUM($I67:BN67),IF(BO$18&gt;BN$19,((BO$18-BN$19+1)*$B$2*$AU$21),IF(BO$18&gt;=BN$19,$AU$21*$B$2))),0)</f>
        <v>0</v>
      </c>
      <c r="BP67" s="300">
        <f>IF('Hoja De Calculo'!BQ13&gt;='Hoja De Calculo'!BP13,IF(BP$18=100,($AU$21*BP$18*$B$2)-SUM($I67:BO67),IF(BP$18&gt;BO$19,((BP$18-BO$19+1)*$B$2*$AU$21),IF(BP$18&gt;=BO$19,$AU$21*$B$2))),0)</f>
        <v>0</v>
      </c>
      <c r="BQ67" s="300">
        <f>IF('Hoja De Calculo'!BR13&gt;='Hoja De Calculo'!BQ13,IF(BQ$18=100,($AU$21*BQ$18*$B$2)-SUM($I67:BP67),IF(BQ$18&gt;BP$19,((BQ$18-BP$19+1)*$B$2*$AU$21),IF(BQ$18&gt;=BP$19,$AU$21*$B$2))),0)</f>
        <v>0</v>
      </c>
      <c r="BR67" s="300">
        <f>IF('Hoja De Calculo'!BS13&gt;='Hoja De Calculo'!BR13,IF(BR$18=100,($AU$21*BR$18*$B$2)-SUM($I67:BQ67),IF(BR$18&gt;BQ$19,((BR$18-BQ$19+1)*$B$2*$AU$21),IF(BR$18&gt;=BQ$19,$AU$21*$B$2))),0)</f>
        <v>0</v>
      </c>
      <c r="BS67" s="300">
        <f>IF('Hoja De Calculo'!BT13&gt;='Hoja De Calculo'!BS13,IF(BS$18=100,($AU$21*BS$18*$B$2)-SUM($I67:BR67),IF(BS$18&gt;BR$19,((BS$18-BR$19+1)*$B$2*$AU$21),IF(BS$18&gt;=BR$19,$AU$21*$B$2))),0)</f>
        <v>0</v>
      </c>
      <c r="BT67" s="300">
        <f>IF('Hoja De Calculo'!BU13&gt;='Hoja De Calculo'!BT13,IF(BT$18=100,($AU$21*BT$18*$B$2)-SUM($I67:BS67),IF(BT$18&gt;BS$19,((BT$18-BS$19+1)*$B$2*$AU$21),IF(BT$18&gt;=BS$19,$AU$21*$B$2))),0)</f>
        <v>0</v>
      </c>
      <c r="BU67" s="300">
        <f>IF('Hoja De Calculo'!BV13&gt;='Hoja De Calculo'!BU13,IF(BU$18=100,($AU$21*BU$18*$B$2)-SUM($I67:BT67),IF(BU$18&gt;BT$19,((BU$18-BT$19+1)*$B$2*$AU$21),IF(BU$18&gt;=BT$19,$AU$21*$B$2))),0)</f>
        <v>0</v>
      </c>
      <c r="BV67" s="300">
        <f>IF('Hoja De Calculo'!BW13&gt;='Hoja De Calculo'!BV13,IF(BV$18=100,($AU$21*BV$18*$B$2)-SUM($I67:BU67),IF(BV$18&gt;BU$19,((BV$18-BU$19+1)*$B$2*$AU$21),IF(BV$18&gt;=BU$19,$AU$21*$B$2))),0)</f>
        <v>0</v>
      </c>
      <c r="BW67" s="300">
        <f>IF('Hoja De Calculo'!BX13&gt;='Hoja De Calculo'!BW13,IF(BW$18=100,($AU$21*BW$18*$B$2)-SUM($I67:BV67),IF(BW$18&gt;BV$19,((BW$18-BV$19+1)*$B$2*$AU$21),IF(BW$18&gt;=BV$19,$AU$21*$B$2))),0)</f>
        <v>0</v>
      </c>
      <c r="BX67" s="300">
        <f>IF('Hoja De Calculo'!BY13&gt;='Hoja De Calculo'!BX13,IF(BX$18=100,($AU$21*BX$18*$B$2)-SUM($I67:BW67),IF(BX$18&gt;BW$19,((BX$18-BW$19+1)*$B$2*$AU$21),IF(BX$18&gt;=BW$19,$AU$21*$B$2))),0)</f>
        <v>0</v>
      </c>
      <c r="BY67" s="300">
        <f>IF('Hoja De Calculo'!BZ13&gt;='Hoja De Calculo'!BY13,IF(BY$18=100,($AU$21*BY$18*$B$2)-SUM($I67:BX67),IF(BY$18&gt;BX$19,((BY$18-BX$19+1)*$B$2*$AU$21),IF(BY$18&gt;=BX$19,$AU$21*$B$2))),0)</f>
        <v>0</v>
      </c>
      <c r="BZ67" s="300">
        <f>IF('Hoja De Calculo'!CA13&gt;='Hoja De Calculo'!BZ13,IF(BZ$18=100,($AU$21*BZ$18*$B$2)-SUM($I67:BY67),IF(BZ$18&gt;BY$19,((BZ$18-BY$19+1)*$B$2*$AU$21),IF(BZ$18&gt;=BY$19,$AU$21*$B$2))),0)</f>
        <v>0</v>
      </c>
      <c r="CA67" s="300">
        <f>IF('Hoja De Calculo'!CB13&gt;='Hoja De Calculo'!CA13,IF(CA$18=100,($AU$21*CA$18*$B$2)-SUM($I67:BZ67),IF(CA$18&gt;BZ$19,((CA$18-BZ$19+1)*$B$2*$AU$21),IF(CA$18&gt;=BZ$19,$AU$21*$B$2))),0)</f>
        <v>0</v>
      </c>
      <c r="CB67" s="300">
        <f>IF('Hoja De Calculo'!CC13&gt;='Hoja De Calculo'!CB13,IF(CB$18=100,($AU$21*CB$18*$B$2)-SUM($I67:CA67),IF(CB$18&gt;CA$19,((CB$18-CA$19+1)*$B$2*$AU$21),IF(CB$18&gt;=CA$19,$AU$21*$B$2))),0)</f>
        <v>0</v>
      </c>
      <c r="CC67" s="300">
        <f>IF('Hoja De Calculo'!CD13&gt;='Hoja De Calculo'!CC13,IF(CC$18=100,($AU$21*CC$18*$B$2)-SUM($I67:CB67),IF(CC$18&gt;CB$19,((CC$18-CB$19+1)*$B$2*$AU$21),IF(CC$18&gt;=CB$19,$AU$21*$B$2))),0)</f>
        <v>0</v>
      </c>
      <c r="CD67" s="300">
        <f>IF('Hoja De Calculo'!CE13&gt;='Hoja De Calculo'!CD13,IF(CD$18=100,($AU$21*CD$18*$B$2)-SUM($I67:CC67),IF(CD$18&gt;CC$19,((CD$18-CC$19+1)*$B$2*$AU$21),IF(CD$18&gt;=CC$19,$AU$21*$B$2))),0)</f>
        <v>0</v>
      </c>
      <c r="CE67" s="300">
        <f>IF('Hoja De Calculo'!CF13&gt;='Hoja De Calculo'!CE13,IF(CE$18=100,($AU$21*CE$18*$B$2)-SUM($I67:CD67),IF(CE$18&gt;CD$19,((CE$18-CD$19+1)*$B$2*$AU$21),IF(CE$18&gt;=CD$19,$AU$21*$B$2))),0)</f>
        <v>0</v>
      </c>
      <c r="CF67" s="300">
        <f>IF('Hoja De Calculo'!CG13&gt;='Hoja De Calculo'!CF13,IF(CF$18=100,($AU$21*CF$18*$B$2)-SUM($I67:CE67),IF(CF$18&gt;CE$19,((CF$18-CE$19+1)*$B$2*$AU$21),IF(CF$18&gt;=CE$19,$AU$21*$B$2))),0)</f>
        <v>0</v>
      </c>
      <c r="CG67" s="300">
        <f>IF('Hoja De Calculo'!CH13&gt;='Hoja De Calculo'!CG13,IF(CG$18=100,($AU$21*CG$18*$B$2)-SUM($I67:CF67),IF(CG$18&gt;CF$19,((CG$18-CF$19+1)*$B$2*$AU$21),IF(CG$18&gt;=CF$19,$AU$21*$B$2))),0)</f>
        <v>0</v>
      </c>
      <c r="CH67" s="300">
        <f>IF('Hoja De Calculo'!CI13&gt;='Hoja De Calculo'!CH13,IF(CH$18=100,($AU$21*CH$18*$B$2)-SUM($I67:CG67),IF(CH$18&gt;CG$19,((CH$18-CG$19+1)*$B$2*$AU$21),IF(CH$18&gt;=CG$19,$AU$21*$B$2))),0)</f>
        <v>0</v>
      </c>
      <c r="CI67" s="300">
        <f>IF('Hoja De Calculo'!CJ13&gt;='Hoja De Calculo'!CI13,IF(CI$18=100,($AU$21*CI$18*$B$2)-SUM($I67:CH67),IF(CI$18&gt;CH$19,((CI$18-CH$19+1)*$B$2*$AU$21),IF(CI$18&gt;=CH$19,$AU$21*$B$2))),0)</f>
        <v>0</v>
      </c>
      <c r="CJ67" s="300">
        <f>IF('Hoja De Calculo'!CK13&gt;='Hoja De Calculo'!CJ13,IF(CJ$18=100,($AU$21*CJ$18*$B$2)-SUM($I67:CI67),IF(CJ$18&gt;CI$19,((CJ$18-CI$19+1)*$B$2*$AU$21),IF(CJ$18&gt;=CI$19,$AU$21*$B$2))),0)</f>
        <v>0</v>
      </c>
      <c r="CK67" s="300">
        <f>IF('Hoja De Calculo'!CL13&gt;='Hoja De Calculo'!CK13,IF(CK$18=100,($AU$21*CK$18*$B$2)-SUM($I67:CJ67),IF(CK$18&gt;CJ$19,((CK$18-CJ$19+1)*$B$2*$AU$21),IF(CK$18&gt;=CJ$19,$AU$21*$B$2))),0)</f>
        <v>0</v>
      </c>
      <c r="CL67" s="300">
        <f>IF('Hoja De Calculo'!CM13&gt;='Hoja De Calculo'!CL13,IF(CL$18=100,($AU$21*CL$18*$B$2)-SUM($I67:CK67),IF(CL$18&gt;CK$19,((CL$18-CK$19+1)*$B$2*$AU$21),IF(CL$18&gt;=CK$19,$AU$21*$B$2))),0)</f>
        <v>0</v>
      </c>
      <c r="CM67" s="300">
        <f>IF('Hoja De Calculo'!CN13&gt;='Hoja De Calculo'!CM13,IF(CM$18=100,($AU$21*CM$18*$B$2)-SUM($I67:CL67),IF(CM$18&gt;CL$19,((CM$18-CL$19+1)*$B$2*$AU$21),IF(CM$18&gt;=CL$19,$AU$21*$B$2))),0)</f>
        <v>0</v>
      </c>
      <c r="CN67" s="300">
        <f>IF('Hoja De Calculo'!CO13&gt;='Hoja De Calculo'!CN13,IF(CN$18=100,($AU$21*CN$18*$B$2)-SUM($I67:CM67),IF(CN$18&gt;CM$19,((CN$18-CM$19+1)*$B$2*$AU$21),IF(CN$18&gt;=CM$19,$AU$21*$B$2))),0)</f>
        <v>0</v>
      </c>
      <c r="CO67" s="300">
        <f>IF('Hoja De Calculo'!CP13&gt;='Hoja De Calculo'!CO13,IF(CO$18=100,($AU$21*CO$18*$B$2)-SUM($I67:CN67),IF(CO$18&gt;CN$19,((CO$18-CN$19+1)*$B$2*$AU$21),IF(CO$18&gt;=CN$19,$AU$21*$B$2))),0)</f>
        <v>0</v>
      </c>
      <c r="CP67" s="300">
        <f>IF('Hoja De Calculo'!CQ13&gt;='Hoja De Calculo'!CP13,IF(CP$18=100,($AU$21*CP$18*$B$2)-SUM($I67:CO67),IF(CP$18&gt;CO$19,((CP$18-CO$19+1)*$B$2*$AU$21),IF(CP$18&gt;=CO$19,$AU$21*$B$2))),0)</f>
        <v>0</v>
      </c>
      <c r="CQ67" s="300">
        <f>IF('Hoja De Calculo'!CR13&gt;='Hoja De Calculo'!CQ13,IF(CQ$18=100,($AU$21*CQ$18*$B$2)-SUM($I67:CP67),IF(CQ$18&gt;CP$19,((CQ$18-CP$19+1)*$B$2*$AU$21),IF(CQ$18&gt;=CP$19,$AU$21*$B$2))),0)</f>
        <v>0</v>
      </c>
      <c r="CR67" s="300">
        <f>IF('Hoja De Calculo'!CS13&gt;='Hoja De Calculo'!CR13,IF(CR$18=100,($AU$21*CR$18*$B$2)-SUM($I67:CQ67),IF(CR$18&gt;CQ$19,((CR$18-CQ$19+1)*$B$2*$AU$21),IF(CR$18&gt;=CQ$19,$AU$21*$B$2))),0)</f>
        <v>0</v>
      </c>
      <c r="CS67" s="300">
        <f>IF('Hoja De Calculo'!CT13&gt;='Hoja De Calculo'!CS13,IF(CS$18=100,($AU$21*CS$18*$B$2)-SUM($I67:CR67),IF(CS$18&gt;CR$19,((CS$18-CR$19+1)*$B$2*$AU$21),IF(CS$18&gt;=CR$19,$AU$21*$B$2))),0)</f>
        <v>0</v>
      </c>
      <c r="CT67" s="300">
        <f>IF('Hoja De Calculo'!CU13&gt;='Hoja De Calculo'!CT13,IF(CT$18=100,($AU$21*CT$18*$B$2)-SUM($I67:CS67),IF(CT$18&gt;CS$19,((CT$18-CS$19+1)*$B$2*$AU$21),IF(CT$18&gt;=CS$19,$AU$21*$B$2))),0)</f>
        <v>0</v>
      </c>
      <c r="CU67" s="300">
        <f>IF('Hoja De Calculo'!CV13&gt;='Hoja De Calculo'!CU13,IF(CU$18=100,($AU$21*CU$18*$B$2)-SUM($I67:CT67),IF(CU$18&gt;CT$19,((CU$18-CT$19+1)*$B$2*$AU$21),IF(CU$18&gt;=CT$19,$AU$21*$B$2))),0)</f>
        <v>0</v>
      </c>
      <c r="CV67" s="300">
        <f>IF('Hoja De Calculo'!CW13&gt;='Hoja De Calculo'!CV13,IF(CV$18=100,($AU$21*CV$18*$B$2)-SUM($I67:CU67),IF(CV$18&gt;CU$19,((CV$18-CU$19+1)*$B$2*$AU$21),IF(CV$18&gt;=CU$19,$AU$21*$B$2))),0)</f>
        <v>0</v>
      </c>
      <c r="CW67" s="300">
        <f>IF('Hoja De Calculo'!CX13&gt;='Hoja De Calculo'!CW13,IF(CW$18=100,($AU$21*CW$18*$B$2)-SUM($I67:CV67),IF(CW$18&gt;CV$19,((CW$18-CV$19+1)*$B$2*$AU$21),IF(CW$18&gt;=CV$19,$AU$21*$B$2))),0)</f>
        <v>0</v>
      </c>
    </row>
    <row r="68" spans="1:101" x14ac:dyDescent="0.35">
      <c r="A68" t="s">
        <v>201</v>
      </c>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87">
        <f>(AV$21*$B$2*(AV$19+(IF(AV$19=100,0,1))))</f>
        <v>0</v>
      </c>
      <c r="AW68" s="300">
        <f>IF('Hoja De Calculo'!AX13&gt;='Hoja De Calculo'!AW13,IF(AW$18=100,($AV$21*AW$18*$B$2)-SUM($I68:AV68),IF(AW$18&gt;AV$19,((AW$18-AV$19+1)*$B$2*$AV$21),IF(AW$18&gt;=AV$19,$AV$21*$B$2))),0)</f>
        <v>0</v>
      </c>
      <c r="AX68" s="300">
        <f>IF('Hoja De Calculo'!AY13&gt;='Hoja De Calculo'!AX13,IF(AX$18=100,($AV$21*AX$18*$B$2)-SUM($I68:AW68),IF(AX$18&gt;AW$19,((AX$18-AW$19+1)*$B$2*$AV$21),IF(AX$18&gt;=AW$19,$AV$21*$B$2))),0)</f>
        <v>0</v>
      </c>
      <c r="AY68" s="300">
        <f>IF('Hoja De Calculo'!AZ13&gt;='Hoja De Calculo'!AY13,IF(AY$18=100,($AV$21*AY$18*$B$2)-SUM($I68:AX68),IF(AY$18&gt;AX$19,((AY$18-AX$19+1)*$B$2*$AV$21),IF(AY$18&gt;=AX$19,$AV$21*$B$2))),0)</f>
        <v>0</v>
      </c>
      <c r="AZ68" s="300">
        <f>IF('Hoja De Calculo'!BA13&gt;='Hoja De Calculo'!AZ13,IF(AZ$18=100,($AV$21*AZ$18*$B$2)-SUM($I68:AY68),IF(AZ$18&gt;AY$19,((AZ$18-AY$19+1)*$B$2*$AV$21),IF(AZ$18&gt;=AY$19,$AV$21*$B$2))),0)</f>
        <v>0</v>
      </c>
      <c r="BA68" s="300">
        <f>IF('Hoja De Calculo'!BB13&gt;='Hoja De Calculo'!BA13,IF(BA$18=100,($AV$21*BA$18*$B$2)-SUM($I68:AZ68),IF(BA$18&gt;AZ$19,((BA$18-AZ$19+1)*$B$2*$AV$21),IF(BA$18&gt;=AZ$19,$AV$21*$B$2))),0)</f>
        <v>0</v>
      </c>
      <c r="BB68" s="300">
        <f>IF('Hoja De Calculo'!BC13&gt;='Hoja De Calculo'!BB13,IF(BB$18=100,($AV$21*BB$18*$B$2)-SUM($I68:BA68),IF(BB$18&gt;BA$19,((BB$18-BA$19+1)*$B$2*$AV$21),IF(BB$18&gt;=BA$19,$AV$21*$B$2))),0)</f>
        <v>0</v>
      </c>
      <c r="BC68" s="300">
        <f>IF('Hoja De Calculo'!BD13&gt;='Hoja De Calculo'!BC13,IF(BC$18=100,($AV$21*BC$18*$B$2)-SUM($I68:BB68),IF(BC$18&gt;BB$19,((BC$18-BB$19+1)*$B$2*$AV$21),IF(BC$18&gt;=BB$19,$AV$21*$B$2))),0)</f>
        <v>0</v>
      </c>
      <c r="BD68" s="300">
        <f>IF('Hoja De Calculo'!BE13&gt;='Hoja De Calculo'!BD13,IF(BD$18=100,($AV$21*BD$18*$B$2)-SUM($I68:BC68),IF(BD$18&gt;BC$19,((BD$18-BC$19+1)*$B$2*$AV$21),IF(BD$18&gt;=BC$19,$AV$21*$B$2))),0)</f>
        <v>0</v>
      </c>
      <c r="BE68" s="300">
        <f>IF('Hoja De Calculo'!BF13&gt;='Hoja De Calculo'!BE13,IF(BE$18=100,($AV$21*BE$18*$B$2)-SUM($I68:BD68),IF(BE$18&gt;BD$19,((BE$18-BD$19+1)*$B$2*$AV$21),IF(BE$18&gt;=BD$19,$AV$21*$B$2))),0)</f>
        <v>0</v>
      </c>
      <c r="BF68" s="300">
        <f>IF('Hoja De Calculo'!BG13&gt;='Hoja De Calculo'!BF13,IF(BF$18=100,($AV$21*BF$18*$B$2)-SUM($I68:BE68),IF(BF$18&gt;BE$19,((BF$18-BE$19+1)*$B$2*$AV$21),IF(BF$18&gt;=BE$19,$AV$21*$B$2))),0)</f>
        <v>0</v>
      </c>
      <c r="BG68" s="300">
        <f>IF('Hoja De Calculo'!BH13&gt;='Hoja De Calculo'!BG13,IF(BG$18=100,($AV$21*BG$18*$B$2)-SUM($I68:BF68),IF(BG$18&gt;BF$19,((BG$18-BF$19+1)*$B$2*$AV$21),IF(BG$18&gt;=BF$19,$AV$21*$B$2))),0)</f>
        <v>0</v>
      </c>
      <c r="BH68" s="300">
        <f>IF('Hoja De Calculo'!BI13&gt;='Hoja De Calculo'!BH13,IF(BH$18=100,($AV$21*BH$18*$B$2)-SUM($I68:BG68),IF(BH$18&gt;BG$19,((BH$18-BG$19+1)*$B$2*$AV$21),IF(BH$18&gt;=BG$19,$AV$21*$B$2))),0)</f>
        <v>0</v>
      </c>
      <c r="BI68" s="300">
        <f>IF('Hoja De Calculo'!BJ13&gt;='Hoja De Calculo'!BI13,IF(BI$18=100,($AV$21*BI$18*$B$2)-SUM($I68:BH68),IF(BI$18&gt;BH$19,((BI$18-BH$19+1)*$B$2*$AV$21),IF(BI$18&gt;=BH$19,$AV$21*$B$2))),0)</f>
        <v>0</v>
      </c>
      <c r="BJ68" s="300">
        <f>IF('Hoja De Calculo'!BK13&gt;='Hoja De Calculo'!BJ13,IF(BJ$18=100,($AV$21*BJ$18*$B$2)-SUM($I68:BI68),IF(BJ$18&gt;BI$19,((BJ$18-BI$19+1)*$B$2*$AV$21),IF(BJ$18&gt;=BI$19,$AV$21*$B$2))),0)</f>
        <v>0</v>
      </c>
      <c r="BK68" s="300">
        <f>IF('Hoja De Calculo'!BL13&gt;='Hoja De Calculo'!BK13,IF(BK$18=100,($AV$21*BK$18*$B$2)-SUM($I68:BJ68),IF(BK$18&gt;BJ$19,((BK$18-BJ$19+1)*$B$2*$AV$21),IF(BK$18&gt;=BJ$19,$AV$21*$B$2))),0)</f>
        <v>0</v>
      </c>
      <c r="BL68" s="300">
        <f>IF('Hoja De Calculo'!BM13&gt;='Hoja De Calculo'!BL13,IF(BL$18=100,($AV$21*BL$18*$B$2)-SUM($I68:BK68),IF(BL$18&gt;BK$19,((BL$18-BK$19+1)*$B$2*$AV$21),IF(BL$18&gt;=BK$19,$AV$21*$B$2))),0)</f>
        <v>0</v>
      </c>
      <c r="BM68" s="300">
        <f>IF('Hoja De Calculo'!BN13&gt;='Hoja De Calculo'!BM13,IF(BM$18=100,($AV$21*BM$18*$B$2)-SUM($I68:BL68),IF(BM$18&gt;BL$19,((BM$18-BL$19+1)*$B$2*$AV$21),IF(BM$18&gt;=BL$19,$AV$21*$B$2))),0)</f>
        <v>0</v>
      </c>
      <c r="BN68" s="300">
        <f>IF('Hoja De Calculo'!BO13&gt;='Hoja De Calculo'!BN13,IF(BN$18=100,($AV$21*BN$18*$B$2)-SUM($I68:BM68),IF(BN$18&gt;BM$19,((BN$18-BM$19+1)*$B$2*$AV$21),IF(BN$18&gt;=BM$19,$AV$21*$B$2))),0)</f>
        <v>0</v>
      </c>
      <c r="BO68" s="300">
        <f>IF('Hoja De Calculo'!BP13&gt;='Hoja De Calculo'!BO13,IF(BO$18=100,($AV$21*BO$18*$B$2)-SUM($I68:BN68),IF(BO$18&gt;BN$19,((BO$18-BN$19+1)*$B$2*$AV$21),IF(BO$18&gt;=BN$19,$AV$21*$B$2))),0)</f>
        <v>0</v>
      </c>
      <c r="BP68" s="300">
        <f>IF('Hoja De Calculo'!BQ13&gt;='Hoja De Calculo'!BP13,IF(BP$18=100,($AV$21*BP$18*$B$2)-SUM($I68:BO68),IF(BP$18&gt;BO$19,((BP$18-BO$19+1)*$B$2*$AV$21),IF(BP$18&gt;=BO$19,$AV$21*$B$2))),0)</f>
        <v>0</v>
      </c>
      <c r="BQ68" s="300">
        <f>IF('Hoja De Calculo'!BR13&gt;='Hoja De Calculo'!BQ13,IF(BQ$18=100,($AV$21*BQ$18*$B$2)-SUM($I68:BP68),IF(BQ$18&gt;BP$19,((BQ$18-BP$19+1)*$B$2*$AV$21),IF(BQ$18&gt;=BP$19,$AV$21*$B$2))),0)</f>
        <v>0</v>
      </c>
      <c r="BR68" s="300">
        <f>IF('Hoja De Calculo'!BS13&gt;='Hoja De Calculo'!BR13,IF(BR$18=100,($AV$21*BR$18*$B$2)-SUM($I68:BQ68),IF(BR$18&gt;BQ$19,((BR$18-BQ$19+1)*$B$2*$AV$21),IF(BR$18&gt;=BQ$19,$AV$21*$B$2))),0)</f>
        <v>0</v>
      </c>
      <c r="BS68" s="300">
        <f>IF('Hoja De Calculo'!BT13&gt;='Hoja De Calculo'!BS13,IF(BS$18=100,($AV$21*BS$18*$B$2)-SUM($I68:BR68),IF(BS$18&gt;BR$19,((BS$18-BR$19+1)*$B$2*$AV$21),IF(BS$18&gt;=BR$19,$AV$21*$B$2))),0)</f>
        <v>0</v>
      </c>
      <c r="BT68" s="300">
        <f>IF('Hoja De Calculo'!BU13&gt;='Hoja De Calculo'!BT13,IF(BT$18=100,($AV$21*BT$18*$B$2)-SUM($I68:BS68),IF(BT$18&gt;BS$19,((BT$18-BS$19+1)*$B$2*$AV$21),IF(BT$18&gt;=BS$19,$AV$21*$B$2))),0)</f>
        <v>0</v>
      </c>
      <c r="BU68" s="300">
        <f>IF('Hoja De Calculo'!BV13&gt;='Hoja De Calculo'!BU13,IF(BU$18=100,($AV$21*BU$18*$B$2)-SUM($I68:BT68),IF(BU$18&gt;BT$19,((BU$18-BT$19+1)*$B$2*$AV$21),IF(BU$18&gt;=BT$19,$AV$21*$B$2))),0)</f>
        <v>0</v>
      </c>
      <c r="BV68" s="300">
        <f>IF('Hoja De Calculo'!BW13&gt;='Hoja De Calculo'!BV13,IF(BV$18=100,($AV$21*BV$18*$B$2)-SUM($I68:BU68),IF(BV$18&gt;BU$19,((BV$18-BU$19+1)*$B$2*$AV$21),IF(BV$18&gt;=BU$19,$AV$21*$B$2))),0)</f>
        <v>0</v>
      </c>
      <c r="BW68" s="300">
        <f>IF('Hoja De Calculo'!BX13&gt;='Hoja De Calculo'!BW13,IF(BW$18=100,($AV$21*BW$18*$B$2)-SUM($I68:BV68),IF(BW$18&gt;BV$19,((BW$18-BV$19+1)*$B$2*$AV$21),IF(BW$18&gt;=BV$19,$AV$21*$B$2))),0)</f>
        <v>0</v>
      </c>
      <c r="BX68" s="300">
        <f>IF('Hoja De Calculo'!BY13&gt;='Hoja De Calculo'!BX13,IF(BX$18=100,($AV$21*BX$18*$B$2)-SUM($I68:BW68),IF(BX$18&gt;BW$19,((BX$18-BW$19+1)*$B$2*$AV$21),IF(BX$18&gt;=BW$19,$AV$21*$B$2))),0)</f>
        <v>0</v>
      </c>
      <c r="BY68" s="300">
        <f>IF('Hoja De Calculo'!BZ13&gt;='Hoja De Calculo'!BY13,IF(BY$18=100,($AV$21*BY$18*$B$2)-SUM($I68:BX68),IF(BY$18&gt;BX$19,((BY$18-BX$19+1)*$B$2*$AV$21),IF(BY$18&gt;=BX$19,$AV$21*$B$2))),0)</f>
        <v>0</v>
      </c>
      <c r="BZ68" s="300">
        <f>IF('Hoja De Calculo'!CA13&gt;='Hoja De Calculo'!BZ13,IF(BZ$18=100,($AV$21*BZ$18*$B$2)-SUM($I68:BY68),IF(BZ$18&gt;BY$19,((BZ$18-BY$19+1)*$B$2*$AV$21),IF(BZ$18&gt;=BY$19,$AV$21*$B$2))),0)</f>
        <v>0</v>
      </c>
      <c r="CA68" s="300">
        <f>IF('Hoja De Calculo'!CB13&gt;='Hoja De Calculo'!CA13,IF(CA$18=100,($AV$21*CA$18*$B$2)-SUM($I68:BZ68),IF(CA$18&gt;BZ$19,((CA$18-BZ$19+1)*$B$2*$AV$21),IF(CA$18&gt;=BZ$19,$AV$21*$B$2))),0)</f>
        <v>0</v>
      </c>
      <c r="CB68" s="300">
        <f>IF('Hoja De Calculo'!CC13&gt;='Hoja De Calculo'!CB13,IF(CB$18=100,($AV$21*CB$18*$B$2)-SUM($I68:CA68),IF(CB$18&gt;CA$19,((CB$18-CA$19+1)*$B$2*$AV$21),IF(CB$18&gt;=CA$19,$AV$21*$B$2))),0)</f>
        <v>0</v>
      </c>
      <c r="CC68" s="300">
        <f>IF('Hoja De Calculo'!CD13&gt;='Hoja De Calculo'!CC13,IF(CC$18=100,($AV$21*CC$18*$B$2)-SUM($I68:CB68),IF(CC$18&gt;CB$19,((CC$18-CB$19+1)*$B$2*$AV$21),IF(CC$18&gt;=CB$19,$AV$21*$B$2))),0)</f>
        <v>0</v>
      </c>
      <c r="CD68" s="300">
        <f>IF('Hoja De Calculo'!CE13&gt;='Hoja De Calculo'!CD13,IF(CD$18=100,($AV$21*CD$18*$B$2)-SUM($I68:CC68),IF(CD$18&gt;CC$19,((CD$18-CC$19+1)*$B$2*$AV$21),IF(CD$18&gt;=CC$19,$AV$21*$B$2))),0)</f>
        <v>0</v>
      </c>
      <c r="CE68" s="300">
        <f>IF('Hoja De Calculo'!CF13&gt;='Hoja De Calculo'!CE13,IF(CE$18=100,($AV$21*CE$18*$B$2)-SUM($I68:CD68),IF(CE$18&gt;CD$19,((CE$18-CD$19+1)*$B$2*$AV$21),IF(CE$18&gt;=CD$19,$AV$21*$B$2))),0)</f>
        <v>0</v>
      </c>
      <c r="CF68" s="300">
        <f>IF('Hoja De Calculo'!CG13&gt;='Hoja De Calculo'!CF13,IF(CF$18=100,($AV$21*CF$18*$B$2)-SUM($I68:CE68),IF(CF$18&gt;CE$19,((CF$18-CE$19+1)*$B$2*$AV$21),IF(CF$18&gt;=CE$19,$AV$21*$B$2))),0)</f>
        <v>0</v>
      </c>
      <c r="CG68" s="300">
        <f>IF('Hoja De Calculo'!CH13&gt;='Hoja De Calculo'!CG13,IF(CG$18=100,($AV$21*CG$18*$B$2)-SUM($I68:CF68),IF(CG$18&gt;CF$19,((CG$18-CF$19+1)*$B$2*$AV$21),IF(CG$18&gt;=CF$19,$AV$21*$B$2))),0)</f>
        <v>0</v>
      </c>
      <c r="CH68" s="300">
        <f>IF('Hoja De Calculo'!CI13&gt;='Hoja De Calculo'!CH13,IF(CH$18=100,($AV$21*CH$18*$B$2)-SUM($I68:CG68),IF(CH$18&gt;CG$19,((CH$18-CG$19+1)*$B$2*$AV$21),IF(CH$18&gt;=CG$19,$AV$21*$B$2))),0)</f>
        <v>0</v>
      </c>
      <c r="CI68" s="300">
        <f>IF('Hoja De Calculo'!CJ13&gt;='Hoja De Calculo'!CI13,IF(CI$18=100,($AV$21*CI$18*$B$2)-SUM($I68:CH68),IF(CI$18&gt;CH$19,((CI$18-CH$19+1)*$B$2*$AV$21),IF(CI$18&gt;=CH$19,$AV$21*$B$2))),0)</f>
        <v>0</v>
      </c>
      <c r="CJ68" s="300">
        <f>IF('Hoja De Calculo'!CK13&gt;='Hoja De Calculo'!CJ13,IF(CJ$18=100,($AV$21*CJ$18*$B$2)-SUM($I68:CI68),IF(CJ$18&gt;CI$19,((CJ$18-CI$19+1)*$B$2*$AV$21),IF(CJ$18&gt;=CI$19,$AV$21*$B$2))),0)</f>
        <v>0</v>
      </c>
      <c r="CK68" s="300">
        <f>IF('Hoja De Calculo'!CL13&gt;='Hoja De Calculo'!CK13,IF(CK$18=100,($AV$21*CK$18*$B$2)-SUM($I68:CJ68),IF(CK$18&gt;CJ$19,((CK$18-CJ$19+1)*$B$2*$AV$21),IF(CK$18&gt;=CJ$19,$AV$21*$B$2))),0)</f>
        <v>0</v>
      </c>
      <c r="CL68" s="300">
        <f>IF('Hoja De Calculo'!CM13&gt;='Hoja De Calculo'!CL13,IF(CL$18=100,($AV$21*CL$18*$B$2)-SUM($I68:CK68),IF(CL$18&gt;CK$19,((CL$18-CK$19+1)*$B$2*$AV$21),IF(CL$18&gt;=CK$19,$AV$21*$B$2))),0)</f>
        <v>0</v>
      </c>
      <c r="CM68" s="300">
        <f>IF('Hoja De Calculo'!CN13&gt;='Hoja De Calculo'!CM13,IF(CM$18=100,($AV$21*CM$18*$B$2)-SUM($I68:CL68),IF(CM$18&gt;CL$19,((CM$18-CL$19+1)*$B$2*$AV$21),IF(CM$18&gt;=CL$19,$AV$21*$B$2))),0)</f>
        <v>0</v>
      </c>
      <c r="CN68" s="300">
        <f>IF('Hoja De Calculo'!CO13&gt;='Hoja De Calculo'!CN13,IF(CN$18=100,($AV$21*CN$18*$B$2)-SUM($I68:CM68),IF(CN$18&gt;CM$19,((CN$18-CM$19+1)*$B$2*$AV$21),IF(CN$18&gt;=CM$19,$AV$21*$B$2))),0)</f>
        <v>0</v>
      </c>
      <c r="CO68" s="300">
        <f>IF('Hoja De Calculo'!CP13&gt;='Hoja De Calculo'!CO13,IF(CO$18=100,($AV$21*CO$18*$B$2)-SUM($I68:CN68),IF(CO$18&gt;CN$19,((CO$18-CN$19+1)*$B$2*$AV$21),IF(CO$18&gt;=CN$19,$AV$21*$B$2))),0)</f>
        <v>0</v>
      </c>
      <c r="CP68" s="300">
        <f>IF('Hoja De Calculo'!CQ13&gt;='Hoja De Calculo'!CP13,IF(CP$18=100,($AV$21*CP$18*$B$2)-SUM($I68:CO68),IF(CP$18&gt;CO$19,((CP$18-CO$19+1)*$B$2*$AV$21),IF(CP$18&gt;=CO$19,$AV$21*$B$2))),0)</f>
        <v>0</v>
      </c>
      <c r="CQ68" s="300">
        <f>IF('Hoja De Calculo'!CR13&gt;='Hoja De Calculo'!CQ13,IF(CQ$18=100,($AV$21*CQ$18*$B$2)-SUM($I68:CP68),IF(CQ$18&gt;CP$19,((CQ$18-CP$19+1)*$B$2*$AV$21),IF(CQ$18&gt;=CP$19,$AV$21*$B$2))),0)</f>
        <v>0</v>
      </c>
      <c r="CR68" s="300">
        <f>IF('Hoja De Calculo'!CS13&gt;='Hoja De Calculo'!CR13,IF(CR$18=100,($AV$21*CR$18*$B$2)-SUM($I68:CQ68),IF(CR$18&gt;CQ$19,((CR$18-CQ$19+1)*$B$2*$AV$21),IF(CR$18&gt;=CQ$19,$AV$21*$B$2))),0)</f>
        <v>0</v>
      </c>
      <c r="CS68" s="300">
        <f>IF('Hoja De Calculo'!CT13&gt;='Hoja De Calculo'!CS13,IF(CS$18=100,($AV$21*CS$18*$B$2)-SUM($I68:CR68),IF(CS$18&gt;CR$19,((CS$18-CR$19+1)*$B$2*$AV$21),IF(CS$18&gt;=CR$19,$AV$21*$B$2))),0)</f>
        <v>0</v>
      </c>
      <c r="CT68" s="300">
        <f>IF('Hoja De Calculo'!CU13&gt;='Hoja De Calculo'!CT13,IF(CT$18=100,($AV$21*CT$18*$B$2)-SUM($I68:CS68),IF(CT$18&gt;CS$19,((CT$18-CS$19+1)*$B$2*$AV$21),IF(CT$18&gt;=CS$19,$AV$21*$B$2))),0)</f>
        <v>0</v>
      </c>
      <c r="CU68" s="300">
        <f>IF('Hoja De Calculo'!CV13&gt;='Hoja De Calculo'!CU13,IF(CU$18=100,($AV$21*CU$18*$B$2)-SUM($I68:CT68),IF(CU$18&gt;CT$19,((CU$18-CT$19+1)*$B$2*$AV$21),IF(CU$18&gt;=CT$19,$AV$21*$B$2))),0)</f>
        <v>0</v>
      </c>
      <c r="CV68" s="300">
        <f>IF('Hoja De Calculo'!CW13&gt;='Hoja De Calculo'!CV13,IF(CV$18=100,($AV$21*CV$18*$B$2)-SUM($I68:CU68),IF(CV$18&gt;CU$19,((CV$18-CU$19+1)*$B$2*$AV$21),IF(CV$18&gt;=CU$19,$AV$21*$B$2))),0)</f>
        <v>0</v>
      </c>
      <c r="CW68" s="300">
        <f>IF('Hoja De Calculo'!CX13&gt;='Hoja De Calculo'!CW13,IF(CW$18=100,($AV$21*CW$18*$B$2)-SUM($I68:CV68),IF(CW$18&gt;CV$19,((CW$18-CV$19+1)*$B$2*$AV$21),IF(CW$18&gt;=CV$19,$AV$21*$B$2))),0)</f>
        <v>0</v>
      </c>
    </row>
    <row r="69" spans="1:101" x14ac:dyDescent="0.35">
      <c r="A69" t="s">
        <v>202</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87">
        <f>(AW$21*$B$2*(AW$19+(IF(AW$19=100,0,1))))</f>
        <v>0</v>
      </c>
      <c r="AX69" s="300">
        <f>IF('Hoja De Calculo'!AY13&gt;='Hoja De Calculo'!AX13,IF(AX$18=100,($AW$21*AX$18*$B$2)-SUM($I69:AW69),IF(AX$18&gt;AW$19,((AX$18-AW$19+1)*$B$2*$AW$21),IF(AX$18&gt;=AW$19,$AW$21*$B$2))),0)</f>
        <v>0</v>
      </c>
      <c r="AY69" s="300">
        <f>IF('Hoja De Calculo'!AZ13&gt;='Hoja De Calculo'!AY13,IF(AY$18=100,($AW$21*AY$18*$B$2)-SUM($I69:AX69),IF(AY$18&gt;AX$19,((AY$18-AX$19+1)*$B$2*$AW$21),IF(AY$18&gt;=AX$19,$AW$21*$B$2))),0)</f>
        <v>0</v>
      </c>
      <c r="AZ69" s="300">
        <f>IF('Hoja De Calculo'!BA13&gt;='Hoja De Calculo'!AZ13,IF(AZ$18=100,($AW$21*AZ$18*$B$2)-SUM($I69:AY69),IF(AZ$18&gt;AY$19,((AZ$18-AY$19+1)*$B$2*$AW$21),IF(AZ$18&gt;=AY$19,$AW$21*$B$2))),0)</f>
        <v>0</v>
      </c>
      <c r="BA69" s="300">
        <f>IF('Hoja De Calculo'!BB13&gt;='Hoja De Calculo'!BA13,IF(BA$18=100,($AW$21*BA$18*$B$2)-SUM($I69:AZ69),IF(BA$18&gt;AZ$19,((BA$18-AZ$19+1)*$B$2*$AW$21),IF(BA$18&gt;=AZ$19,$AW$21*$B$2))),0)</f>
        <v>0</v>
      </c>
      <c r="BB69" s="300">
        <f>IF('Hoja De Calculo'!BC13&gt;='Hoja De Calculo'!BB13,IF(BB$18=100,($AW$21*BB$18*$B$2)-SUM($I69:BA69),IF(BB$18&gt;BA$19,((BB$18-BA$19+1)*$B$2*$AW$21),IF(BB$18&gt;=BA$19,$AW$21*$B$2))),0)</f>
        <v>0</v>
      </c>
      <c r="BC69" s="300">
        <f>IF('Hoja De Calculo'!BD13&gt;='Hoja De Calculo'!BC13,IF(BC$18=100,($AW$21*BC$18*$B$2)-SUM($I69:BB69),IF(BC$18&gt;BB$19,((BC$18-BB$19+1)*$B$2*$AW$21),IF(BC$18&gt;=BB$19,$AW$21*$B$2))),0)</f>
        <v>0</v>
      </c>
      <c r="BD69" s="300">
        <f>IF('Hoja De Calculo'!BE13&gt;='Hoja De Calculo'!BD13,IF(BD$18=100,($AW$21*BD$18*$B$2)-SUM($I69:BC69),IF(BD$18&gt;BC$19,((BD$18-BC$19+1)*$B$2*$AW$21),IF(BD$18&gt;=BC$19,$AW$21*$B$2))),0)</f>
        <v>0</v>
      </c>
      <c r="BE69" s="300">
        <f>IF('Hoja De Calculo'!BF13&gt;='Hoja De Calculo'!BE13,IF(BE$18=100,($AW$21*BE$18*$B$2)-SUM($I69:BD69),IF(BE$18&gt;BD$19,((BE$18-BD$19+1)*$B$2*$AW$21),IF(BE$18&gt;=BD$19,$AW$21*$B$2))),0)</f>
        <v>0</v>
      </c>
      <c r="BF69" s="300">
        <f>IF('Hoja De Calculo'!BG13&gt;='Hoja De Calculo'!BF13,IF(BF$18=100,($AW$21*BF$18*$B$2)-SUM($I69:BE69),IF(BF$18&gt;BE$19,((BF$18-BE$19+1)*$B$2*$AW$21),IF(BF$18&gt;=BE$19,$AW$21*$B$2))),0)</f>
        <v>0</v>
      </c>
      <c r="BG69" s="300">
        <f>IF('Hoja De Calculo'!BH13&gt;='Hoja De Calculo'!BG13,IF(BG$18=100,($AW$21*BG$18*$B$2)-SUM($I69:BF69),IF(BG$18&gt;BF$19,((BG$18-BF$19+1)*$B$2*$AW$21),IF(BG$18&gt;=BF$19,$AW$21*$B$2))),0)</f>
        <v>0</v>
      </c>
      <c r="BH69" s="300">
        <f>IF('Hoja De Calculo'!BI13&gt;='Hoja De Calculo'!BH13,IF(BH$18=100,($AW$21*BH$18*$B$2)-SUM($I69:BG69),IF(BH$18&gt;BG$19,((BH$18-BG$19+1)*$B$2*$AW$21),IF(BH$18&gt;=BG$19,$AW$21*$B$2))),0)</f>
        <v>0</v>
      </c>
      <c r="BI69" s="300">
        <f>IF('Hoja De Calculo'!BJ13&gt;='Hoja De Calculo'!BI13,IF(BI$18=100,($AW$21*BI$18*$B$2)-SUM($I69:BH69),IF(BI$18&gt;BH$19,((BI$18-BH$19+1)*$B$2*$AW$21),IF(BI$18&gt;=BH$19,$AW$21*$B$2))),0)</f>
        <v>0</v>
      </c>
      <c r="BJ69" s="300">
        <f>IF('Hoja De Calculo'!BK13&gt;='Hoja De Calculo'!BJ13,IF(BJ$18=100,($AW$21*BJ$18*$B$2)-SUM($I69:BI69),IF(BJ$18&gt;BI$19,((BJ$18-BI$19+1)*$B$2*$AW$21),IF(BJ$18&gt;=BI$19,$AW$21*$B$2))),0)</f>
        <v>0</v>
      </c>
      <c r="BK69" s="300">
        <f>IF('Hoja De Calculo'!BL13&gt;='Hoja De Calculo'!BK13,IF(BK$18=100,($AW$21*BK$18*$B$2)-SUM($I69:BJ69),IF(BK$18&gt;BJ$19,((BK$18-BJ$19+1)*$B$2*$AW$21),IF(BK$18&gt;=BJ$19,$AW$21*$B$2))),0)</f>
        <v>0</v>
      </c>
      <c r="BL69" s="300">
        <f>IF('Hoja De Calculo'!BM13&gt;='Hoja De Calculo'!BL13,IF(BL$18=100,($AW$21*BL$18*$B$2)-SUM($I69:BK69),IF(BL$18&gt;BK$19,((BL$18-BK$19+1)*$B$2*$AW$21),IF(BL$18&gt;=BK$19,$AW$21*$B$2))),0)</f>
        <v>0</v>
      </c>
      <c r="BM69" s="300">
        <f>IF('Hoja De Calculo'!BN13&gt;='Hoja De Calculo'!BM13,IF(BM$18=100,($AW$21*BM$18*$B$2)-SUM($I69:BL69),IF(BM$18&gt;BL$19,((BM$18-BL$19+1)*$B$2*$AW$21),IF(BM$18&gt;=BL$19,$AW$21*$B$2))),0)</f>
        <v>0</v>
      </c>
      <c r="BN69" s="300">
        <f>IF('Hoja De Calculo'!BO13&gt;='Hoja De Calculo'!BN13,IF(BN$18=100,($AW$21*BN$18*$B$2)-SUM($I69:BM69),IF(BN$18&gt;BM$19,((BN$18-BM$19+1)*$B$2*$AW$21),IF(BN$18&gt;=BM$19,$AW$21*$B$2))),0)</f>
        <v>0</v>
      </c>
      <c r="BO69" s="300">
        <f>IF('Hoja De Calculo'!BP13&gt;='Hoja De Calculo'!BO13,IF(BO$18=100,($AW$21*BO$18*$B$2)-SUM($I69:BN69),IF(BO$18&gt;BN$19,((BO$18-BN$19+1)*$B$2*$AW$21),IF(BO$18&gt;=BN$19,$AW$21*$B$2))),0)</f>
        <v>0</v>
      </c>
      <c r="BP69" s="300">
        <f>IF('Hoja De Calculo'!BQ13&gt;='Hoja De Calculo'!BP13,IF(BP$18=100,($AW$21*BP$18*$B$2)-SUM($I69:BO69),IF(BP$18&gt;BO$19,((BP$18-BO$19+1)*$B$2*$AW$21),IF(BP$18&gt;=BO$19,$AW$21*$B$2))),0)</f>
        <v>0</v>
      </c>
      <c r="BQ69" s="300">
        <f>IF('Hoja De Calculo'!BR13&gt;='Hoja De Calculo'!BQ13,IF(BQ$18=100,($AW$21*BQ$18*$B$2)-SUM($I69:BP69),IF(BQ$18&gt;BP$19,((BQ$18-BP$19+1)*$B$2*$AW$21),IF(BQ$18&gt;=BP$19,$AW$21*$B$2))),0)</f>
        <v>0</v>
      </c>
      <c r="BR69" s="300">
        <f>IF('Hoja De Calculo'!BS13&gt;='Hoja De Calculo'!BR13,IF(BR$18=100,($AW$21*BR$18*$B$2)-SUM($I69:BQ69),IF(BR$18&gt;BQ$19,((BR$18-BQ$19+1)*$B$2*$AW$21),IF(BR$18&gt;=BQ$19,$AW$21*$B$2))),0)</f>
        <v>0</v>
      </c>
      <c r="BS69" s="300">
        <f>IF('Hoja De Calculo'!BT13&gt;='Hoja De Calculo'!BS13,IF(BS$18=100,($AW$21*BS$18*$B$2)-SUM($I69:BR69),IF(BS$18&gt;BR$19,((BS$18-BR$19+1)*$B$2*$AW$21),IF(BS$18&gt;=BR$19,$AW$21*$B$2))),0)</f>
        <v>0</v>
      </c>
      <c r="BT69" s="300">
        <f>IF('Hoja De Calculo'!BU13&gt;='Hoja De Calculo'!BT13,IF(BT$18=100,($AW$21*BT$18*$B$2)-SUM($I69:BS69),IF(BT$18&gt;BS$19,((BT$18-BS$19+1)*$B$2*$AW$21),IF(BT$18&gt;=BS$19,$AW$21*$B$2))),0)</f>
        <v>0</v>
      </c>
      <c r="BU69" s="300">
        <f>IF('Hoja De Calculo'!BV13&gt;='Hoja De Calculo'!BU13,IF(BU$18=100,($AW$21*BU$18*$B$2)-SUM($I69:BT69),IF(BU$18&gt;BT$19,((BU$18-BT$19+1)*$B$2*$AW$21),IF(BU$18&gt;=BT$19,$AW$21*$B$2))),0)</f>
        <v>0</v>
      </c>
      <c r="BV69" s="300">
        <f>IF('Hoja De Calculo'!BW13&gt;='Hoja De Calculo'!BV13,IF(BV$18=100,($AW$21*BV$18*$B$2)-SUM($I69:BU69),IF(BV$18&gt;BU$19,((BV$18-BU$19+1)*$B$2*$AW$21),IF(BV$18&gt;=BU$19,$AW$21*$B$2))),0)</f>
        <v>0</v>
      </c>
      <c r="BW69" s="300">
        <f>IF('Hoja De Calculo'!BX13&gt;='Hoja De Calculo'!BW13,IF(BW$18=100,($AW$21*BW$18*$B$2)-SUM($I69:BV69),IF(BW$18&gt;BV$19,((BW$18-BV$19+1)*$B$2*$AW$21),IF(BW$18&gt;=BV$19,$AW$21*$B$2))),0)</f>
        <v>0</v>
      </c>
      <c r="BX69" s="300">
        <f>IF('Hoja De Calculo'!BY13&gt;='Hoja De Calculo'!BX13,IF(BX$18=100,($AW$21*BX$18*$B$2)-SUM($I69:BW69),IF(BX$18&gt;BW$19,((BX$18-BW$19+1)*$B$2*$AW$21),IF(BX$18&gt;=BW$19,$AW$21*$B$2))),0)</f>
        <v>0</v>
      </c>
      <c r="BY69" s="300">
        <f>IF('Hoja De Calculo'!BZ13&gt;='Hoja De Calculo'!BY13,IF(BY$18=100,($AW$21*BY$18*$B$2)-SUM($I69:BX69),IF(BY$18&gt;BX$19,((BY$18-BX$19+1)*$B$2*$AW$21),IF(BY$18&gt;=BX$19,$AW$21*$B$2))),0)</f>
        <v>0</v>
      </c>
      <c r="BZ69" s="300">
        <f>IF('Hoja De Calculo'!CA13&gt;='Hoja De Calculo'!BZ13,IF(BZ$18=100,($AW$21*BZ$18*$B$2)-SUM($I69:BY69),IF(BZ$18&gt;BY$19,((BZ$18-BY$19+1)*$B$2*$AW$21),IF(BZ$18&gt;=BY$19,$AW$21*$B$2))),0)</f>
        <v>0</v>
      </c>
      <c r="CA69" s="300">
        <f>IF('Hoja De Calculo'!CB13&gt;='Hoja De Calculo'!CA13,IF(CA$18=100,($AW$21*CA$18*$B$2)-SUM($I69:BZ69),IF(CA$18&gt;BZ$19,((CA$18-BZ$19+1)*$B$2*$AW$21),IF(CA$18&gt;=BZ$19,$AW$21*$B$2))),0)</f>
        <v>0</v>
      </c>
      <c r="CB69" s="300">
        <f>IF('Hoja De Calculo'!CC13&gt;='Hoja De Calculo'!CB13,IF(CB$18=100,($AW$21*CB$18*$B$2)-SUM($I69:CA69),IF(CB$18&gt;CA$19,((CB$18-CA$19+1)*$B$2*$AW$21),IF(CB$18&gt;=CA$19,$AW$21*$B$2))),0)</f>
        <v>0</v>
      </c>
      <c r="CC69" s="300">
        <f>IF('Hoja De Calculo'!CD13&gt;='Hoja De Calculo'!CC13,IF(CC$18=100,($AW$21*CC$18*$B$2)-SUM($I69:CB69),IF(CC$18&gt;CB$19,((CC$18-CB$19+1)*$B$2*$AW$21),IF(CC$18&gt;=CB$19,$AW$21*$B$2))),0)</f>
        <v>0</v>
      </c>
      <c r="CD69" s="300">
        <f>IF('Hoja De Calculo'!CE13&gt;='Hoja De Calculo'!CD13,IF(CD$18=100,($AW$21*CD$18*$B$2)-SUM($I69:CC69),IF(CD$18&gt;CC$19,((CD$18-CC$19+1)*$B$2*$AW$21),IF(CD$18&gt;=CC$19,$AW$21*$B$2))),0)</f>
        <v>0</v>
      </c>
      <c r="CE69" s="300">
        <f>IF('Hoja De Calculo'!CF13&gt;='Hoja De Calculo'!CE13,IF(CE$18=100,($AW$21*CE$18*$B$2)-SUM($I69:CD69),IF(CE$18&gt;CD$19,((CE$18-CD$19+1)*$B$2*$AW$21),IF(CE$18&gt;=CD$19,$AW$21*$B$2))),0)</f>
        <v>0</v>
      </c>
      <c r="CF69" s="300">
        <f>IF('Hoja De Calculo'!CG13&gt;='Hoja De Calculo'!CF13,IF(CF$18=100,($AW$21*CF$18*$B$2)-SUM($I69:CE69),IF(CF$18&gt;CE$19,((CF$18-CE$19+1)*$B$2*$AW$21),IF(CF$18&gt;=CE$19,$AW$21*$B$2))),0)</f>
        <v>0</v>
      </c>
      <c r="CG69" s="300">
        <f>IF('Hoja De Calculo'!CH13&gt;='Hoja De Calculo'!CG13,IF(CG$18=100,($AW$21*CG$18*$B$2)-SUM($I69:CF69),IF(CG$18&gt;CF$19,((CG$18-CF$19+1)*$B$2*$AW$21),IF(CG$18&gt;=CF$19,$AW$21*$B$2))),0)</f>
        <v>0</v>
      </c>
      <c r="CH69" s="300">
        <f>IF('Hoja De Calculo'!CI13&gt;='Hoja De Calculo'!CH13,IF(CH$18=100,($AW$21*CH$18*$B$2)-SUM($I69:CG69),IF(CH$18&gt;CG$19,((CH$18-CG$19+1)*$B$2*$AW$21),IF(CH$18&gt;=CG$19,$AW$21*$B$2))),0)</f>
        <v>0</v>
      </c>
      <c r="CI69" s="300">
        <f>IF('Hoja De Calculo'!CJ13&gt;='Hoja De Calculo'!CI13,IF(CI$18=100,($AW$21*CI$18*$B$2)-SUM($I69:CH69),IF(CI$18&gt;CH$19,((CI$18-CH$19+1)*$B$2*$AW$21),IF(CI$18&gt;=CH$19,$AW$21*$B$2))),0)</f>
        <v>0</v>
      </c>
      <c r="CJ69" s="300">
        <f>IF('Hoja De Calculo'!CK13&gt;='Hoja De Calculo'!CJ13,IF(CJ$18=100,($AW$21*CJ$18*$B$2)-SUM($I69:CI69),IF(CJ$18&gt;CI$19,((CJ$18-CI$19+1)*$B$2*$AW$21),IF(CJ$18&gt;=CI$19,$AW$21*$B$2))),0)</f>
        <v>0</v>
      </c>
      <c r="CK69" s="300">
        <f>IF('Hoja De Calculo'!CL13&gt;='Hoja De Calculo'!CK13,IF(CK$18=100,($AW$21*CK$18*$B$2)-SUM($I69:CJ69),IF(CK$18&gt;CJ$19,((CK$18-CJ$19+1)*$B$2*$AW$21),IF(CK$18&gt;=CJ$19,$AW$21*$B$2))),0)</f>
        <v>0</v>
      </c>
      <c r="CL69" s="300">
        <f>IF('Hoja De Calculo'!CM13&gt;='Hoja De Calculo'!CL13,IF(CL$18=100,($AW$21*CL$18*$B$2)-SUM($I69:CK69),IF(CL$18&gt;CK$19,((CL$18-CK$19+1)*$B$2*$AW$21),IF(CL$18&gt;=CK$19,$AW$21*$B$2))),0)</f>
        <v>0</v>
      </c>
      <c r="CM69" s="300">
        <f>IF('Hoja De Calculo'!CN13&gt;='Hoja De Calculo'!CM13,IF(CM$18=100,($AW$21*CM$18*$B$2)-SUM($I69:CL69),IF(CM$18&gt;CL$19,((CM$18-CL$19+1)*$B$2*$AW$21),IF(CM$18&gt;=CL$19,$AW$21*$B$2))),0)</f>
        <v>0</v>
      </c>
      <c r="CN69" s="300">
        <f>IF('Hoja De Calculo'!CO13&gt;='Hoja De Calculo'!CN13,IF(CN$18=100,($AW$21*CN$18*$B$2)-SUM($I69:CM69),IF(CN$18&gt;CM$19,((CN$18-CM$19+1)*$B$2*$AW$21),IF(CN$18&gt;=CM$19,$AW$21*$B$2))),0)</f>
        <v>0</v>
      </c>
      <c r="CO69" s="300">
        <f>IF('Hoja De Calculo'!CP13&gt;='Hoja De Calculo'!CO13,IF(CO$18=100,($AW$21*CO$18*$B$2)-SUM($I69:CN69),IF(CO$18&gt;CN$19,((CO$18-CN$19+1)*$B$2*$AW$21),IF(CO$18&gt;=CN$19,$AW$21*$B$2))),0)</f>
        <v>0</v>
      </c>
      <c r="CP69" s="300">
        <f>IF('Hoja De Calculo'!CQ13&gt;='Hoja De Calculo'!CP13,IF(CP$18=100,($AW$21*CP$18*$B$2)-SUM($I69:CO69),IF(CP$18&gt;CO$19,((CP$18-CO$19+1)*$B$2*$AW$21),IF(CP$18&gt;=CO$19,$AW$21*$B$2))),0)</f>
        <v>0</v>
      </c>
      <c r="CQ69" s="300">
        <f>IF('Hoja De Calculo'!CR13&gt;='Hoja De Calculo'!CQ13,IF(CQ$18=100,($AW$21*CQ$18*$B$2)-SUM($I69:CP69),IF(CQ$18&gt;CP$19,((CQ$18-CP$19+1)*$B$2*$AW$21),IF(CQ$18&gt;=CP$19,$AW$21*$B$2))),0)</f>
        <v>0</v>
      </c>
      <c r="CR69" s="300">
        <f>IF('Hoja De Calculo'!CS13&gt;='Hoja De Calculo'!CR13,IF(CR$18=100,($AW$21*CR$18*$B$2)-SUM($I69:CQ69),IF(CR$18&gt;CQ$19,((CR$18-CQ$19+1)*$B$2*$AW$21),IF(CR$18&gt;=CQ$19,$AW$21*$B$2))),0)</f>
        <v>0</v>
      </c>
      <c r="CS69" s="300">
        <f>IF('Hoja De Calculo'!CT13&gt;='Hoja De Calculo'!CS13,IF(CS$18=100,($AW$21*CS$18*$B$2)-SUM($I69:CR69),IF(CS$18&gt;CR$19,((CS$18-CR$19+1)*$B$2*$AW$21),IF(CS$18&gt;=CR$19,$AW$21*$B$2))),0)</f>
        <v>0</v>
      </c>
      <c r="CT69" s="300">
        <f>IF('Hoja De Calculo'!CU13&gt;='Hoja De Calculo'!CT13,IF(CT$18=100,($AW$21*CT$18*$B$2)-SUM($I69:CS69),IF(CT$18&gt;CS$19,((CT$18-CS$19+1)*$B$2*$AW$21),IF(CT$18&gt;=CS$19,$AW$21*$B$2))),0)</f>
        <v>0</v>
      </c>
      <c r="CU69" s="300">
        <f>IF('Hoja De Calculo'!CV13&gt;='Hoja De Calculo'!CU13,IF(CU$18=100,($AW$21*CU$18*$B$2)-SUM($I69:CT69),IF(CU$18&gt;CT$19,((CU$18-CT$19+1)*$B$2*$AW$21),IF(CU$18&gt;=CT$19,$AW$21*$B$2))),0)</f>
        <v>0</v>
      </c>
      <c r="CV69" s="300">
        <f>IF('Hoja De Calculo'!CW13&gt;='Hoja De Calculo'!CV13,IF(CV$18=100,($AW$21*CV$18*$B$2)-SUM($I69:CU69),IF(CV$18&gt;CU$19,((CV$18-CU$19+1)*$B$2*$AW$21),IF(CV$18&gt;=CU$19,$AW$21*$B$2))),0)</f>
        <v>0</v>
      </c>
      <c r="CW69" s="300">
        <f>IF('Hoja De Calculo'!CX13&gt;='Hoja De Calculo'!CW13,IF(CW$18=100,($AW$21*CW$18*$B$2)-SUM($I69:CV69),IF(CW$18&gt;CV$19,((CW$18-CV$19+1)*$B$2*$AW$21),IF(CW$18&gt;=CV$19,$AW$21*$B$2))),0)</f>
        <v>0</v>
      </c>
    </row>
    <row r="70" spans="1:101" x14ac:dyDescent="0.35">
      <c r="A70" t="s">
        <v>203</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87">
        <f>(AX$21*$B$2*(AX$19+(IF(AX$19=100,0,1))))</f>
        <v>0</v>
      </c>
      <c r="AY70" s="300">
        <f>IF('Hoja De Calculo'!AZ13&gt;='Hoja De Calculo'!AY13,IF(AY$18=100,($AX$21*AY$18*$B$2)-SUM($I70:AX70),IF(AY$18&gt;AX$19,((AY$18-AX$19+1)*$B$2*$AX$21),IF(AY$18&gt;=AX$19,$AX$21*$B$2))),0)</f>
        <v>0</v>
      </c>
      <c r="AZ70" s="300">
        <f>IF('Hoja De Calculo'!BA13&gt;='Hoja De Calculo'!AZ13,IF(AZ$18=100,($AX$21*AZ$18*$B$2)-SUM($I70:AY70),IF(AZ$18&gt;AY$19,((AZ$18-AY$19+1)*$B$2*$AX$21),IF(AZ$18&gt;=AY$19,$AX$21*$B$2))),0)</f>
        <v>0</v>
      </c>
      <c r="BA70" s="300">
        <f>IF('Hoja De Calculo'!BB13&gt;='Hoja De Calculo'!BA13,IF(BA$18=100,($AX$21*BA$18*$B$2)-SUM($I70:AZ70),IF(BA$18&gt;AZ$19,((BA$18-AZ$19+1)*$B$2*$AX$21),IF(BA$18&gt;=AZ$19,$AX$21*$B$2))),0)</f>
        <v>0</v>
      </c>
      <c r="BB70" s="300">
        <f>IF('Hoja De Calculo'!BC13&gt;='Hoja De Calculo'!BB13,IF(BB$18=100,($AX$21*BB$18*$B$2)-SUM($I70:BA70),IF(BB$18&gt;BA$19,((BB$18-BA$19+1)*$B$2*$AX$21),IF(BB$18&gt;=BA$19,$AX$21*$B$2))),0)</f>
        <v>0</v>
      </c>
      <c r="BC70" s="300">
        <f>IF('Hoja De Calculo'!BD13&gt;='Hoja De Calculo'!BC13,IF(BC$18=100,($AX$21*BC$18*$B$2)-SUM($I70:BB70),IF(BC$18&gt;BB$19,((BC$18-BB$19+1)*$B$2*$AX$21),IF(BC$18&gt;=BB$19,$AX$21*$B$2))),0)</f>
        <v>0</v>
      </c>
      <c r="BD70" s="300">
        <f>IF('Hoja De Calculo'!BE13&gt;='Hoja De Calculo'!BD13,IF(BD$18=100,($AX$21*BD$18*$B$2)-SUM($I70:BC70),IF(BD$18&gt;BC$19,((BD$18-BC$19+1)*$B$2*$AX$21),IF(BD$18&gt;=BC$19,$AX$21*$B$2))),0)</f>
        <v>0</v>
      </c>
      <c r="BE70" s="300">
        <f>IF('Hoja De Calculo'!BF13&gt;='Hoja De Calculo'!BE13,IF(BE$18=100,($AX$21*BE$18*$B$2)-SUM($I70:BD70),IF(BE$18&gt;BD$19,((BE$18-BD$19+1)*$B$2*$AX$21),IF(BE$18&gt;=BD$19,$AX$21*$B$2))),0)</f>
        <v>0</v>
      </c>
      <c r="BF70" s="300">
        <f>IF('Hoja De Calculo'!BG13&gt;='Hoja De Calculo'!BF13,IF(BF$18=100,($AX$21*BF$18*$B$2)-SUM($I70:BE70),IF(BF$18&gt;BE$19,((BF$18-BE$19+1)*$B$2*$AX$21),IF(BF$18&gt;=BE$19,$AX$21*$B$2))),0)</f>
        <v>0</v>
      </c>
      <c r="BG70" s="300">
        <f>IF('Hoja De Calculo'!BH13&gt;='Hoja De Calculo'!BG13,IF(BG$18=100,($AX$21*BG$18*$B$2)-SUM($I70:BF70),IF(BG$18&gt;BF$19,((BG$18-BF$19+1)*$B$2*$AX$21),IF(BG$18&gt;=BF$19,$AX$21*$B$2))),0)</f>
        <v>0</v>
      </c>
      <c r="BH70" s="300">
        <f>IF('Hoja De Calculo'!BI13&gt;='Hoja De Calculo'!BH13,IF(BH$18=100,($AX$21*BH$18*$B$2)-SUM($I70:BG70),IF(BH$18&gt;BG$19,((BH$18-BG$19+1)*$B$2*$AX$21),IF(BH$18&gt;=BG$19,$AX$21*$B$2))),0)</f>
        <v>0</v>
      </c>
      <c r="BI70" s="300">
        <f>IF('Hoja De Calculo'!BJ13&gt;='Hoja De Calculo'!BI13,IF(BI$18=100,($AX$21*BI$18*$B$2)-SUM($I70:BH70),IF(BI$18&gt;BH$19,((BI$18-BH$19+1)*$B$2*$AX$21),IF(BI$18&gt;=BH$19,$AX$21*$B$2))),0)</f>
        <v>0</v>
      </c>
      <c r="BJ70" s="300">
        <f>IF('Hoja De Calculo'!BK13&gt;='Hoja De Calculo'!BJ13,IF(BJ$18=100,($AX$21*BJ$18*$B$2)-SUM($I70:BI70),IF(BJ$18&gt;BI$19,((BJ$18-BI$19+1)*$B$2*$AX$21),IF(BJ$18&gt;=BI$19,$AX$21*$B$2))),0)</f>
        <v>0</v>
      </c>
      <c r="BK70" s="300">
        <f>IF('Hoja De Calculo'!BL13&gt;='Hoja De Calculo'!BK13,IF(BK$18=100,($AX$21*BK$18*$B$2)-SUM($I70:BJ70),IF(BK$18&gt;BJ$19,((BK$18-BJ$19+1)*$B$2*$AX$21),IF(BK$18&gt;=BJ$19,$AX$21*$B$2))),0)</f>
        <v>0</v>
      </c>
      <c r="BL70" s="300">
        <f>IF('Hoja De Calculo'!BM13&gt;='Hoja De Calculo'!BL13,IF(BL$18=100,($AX$21*BL$18*$B$2)-SUM($I70:BK70),IF(BL$18&gt;BK$19,((BL$18-BK$19+1)*$B$2*$AX$21),IF(BL$18&gt;=BK$19,$AX$21*$B$2))),0)</f>
        <v>0</v>
      </c>
      <c r="BM70" s="300">
        <f>IF('Hoja De Calculo'!BN13&gt;='Hoja De Calculo'!BM13,IF(BM$18=100,($AX$21*BM$18*$B$2)-SUM($I70:BL70),IF(BM$18&gt;BL$19,((BM$18-BL$19+1)*$B$2*$AX$21),IF(BM$18&gt;=BL$19,$AX$21*$B$2))),0)</f>
        <v>0</v>
      </c>
      <c r="BN70" s="300">
        <f>IF('Hoja De Calculo'!BO13&gt;='Hoja De Calculo'!BN13,IF(BN$18=100,($AX$21*BN$18*$B$2)-SUM($I70:BM70),IF(BN$18&gt;BM$19,((BN$18-BM$19+1)*$B$2*$AX$21),IF(BN$18&gt;=BM$19,$AX$21*$B$2))),0)</f>
        <v>0</v>
      </c>
      <c r="BO70" s="300">
        <f>IF('Hoja De Calculo'!BP13&gt;='Hoja De Calculo'!BO13,IF(BO$18=100,($AX$21*BO$18*$B$2)-SUM($I70:BN70),IF(BO$18&gt;BN$19,((BO$18-BN$19+1)*$B$2*$AX$21),IF(BO$18&gt;=BN$19,$AX$21*$B$2))),0)</f>
        <v>0</v>
      </c>
      <c r="BP70" s="300">
        <f>IF('Hoja De Calculo'!BQ13&gt;='Hoja De Calculo'!BP13,IF(BP$18=100,($AX$21*BP$18*$B$2)-SUM($I70:BO70),IF(BP$18&gt;BO$19,((BP$18-BO$19+1)*$B$2*$AX$21),IF(BP$18&gt;=BO$19,$AX$21*$B$2))),0)</f>
        <v>0</v>
      </c>
      <c r="BQ70" s="300">
        <f>IF('Hoja De Calculo'!BR13&gt;='Hoja De Calculo'!BQ13,IF(BQ$18=100,($AX$21*BQ$18*$B$2)-SUM($I70:BP70),IF(BQ$18&gt;BP$19,((BQ$18-BP$19+1)*$B$2*$AX$21),IF(BQ$18&gt;=BP$19,$AX$21*$B$2))),0)</f>
        <v>0</v>
      </c>
      <c r="BR70" s="300">
        <f>IF('Hoja De Calculo'!BS13&gt;='Hoja De Calculo'!BR13,IF(BR$18=100,($AX$21*BR$18*$B$2)-SUM($I70:BQ70),IF(BR$18&gt;BQ$19,((BR$18-BQ$19+1)*$B$2*$AX$21),IF(BR$18&gt;=BQ$19,$AX$21*$B$2))),0)</f>
        <v>0</v>
      </c>
      <c r="BS70" s="300">
        <f>IF('Hoja De Calculo'!BT13&gt;='Hoja De Calculo'!BS13,IF(BS$18=100,($AX$21*BS$18*$B$2)-SUM($I70:BR70),IF(BS$18&gt;BR$19,((BS$18-BR$19+1)*$B$2*$AX$21),IF(BS$18&gt;=BR$19,$AX$21*$B$2))),0)</f>
        <v>0</v>
      </c>
      <c r="BT70" s="300">
        <f>IF('Hoja De Calculo'!BU13&gt;='Hoja De Calculo'!BT13,IF(BT$18=100,($AX$21*BT$18*$B$2)-SUM($I70:BS70),IF(BT$18&gt;BS$19,((BT$18-BS$19+1)*$B$2*$AX$21),IF(BT$18&gt;=BS$19,$AX$21*$B$2))),0)</f>
        <v>0</v>
      </c>
      <c r="BU70" s="300">
        <f>IF('Hoja De Calculo'!BV13&gt;='Hoja De Calculo'!BU13,IF(BU$18=100,($AX$21*BU$18*$B$2)-SUM($I70:BT70),IF(BU$18&gt;BT$19,((BU$18-BT$19+1)*$B$2*$AX$21),IF(BU$18&gt;=BT$19,$AX$21*$B$2))),0)</f>
        <v>0</v>
      </c>
      <c r="BV70" s="300">
        <f>IF('Hoja De Calculo'!BW13&gt;='Hoja De Calculo'!BV13,IF(BV$18=100,($AX$21*BV$18*$B$2)-SUM($I70:BU70),IF(BV$18&gt;BU$19,((BV$18-BU$19+1)*$B$2*$AX$21),IF(BV$18&gt;=BU$19,$AX$21*$B$2))),0)</f>
        <v>0</v>
      </c>
      <c r="BW70" s="300">
        <f>IF('Hoja De Calculo'!BX13&gt;='Hoja De Calculo'!BW13,IF(BW$18=100,($AX$21*BW$18*$B$2)-SUM($I70:BV70),IF(BW$18&gt;BV$19,((BW$18-BV$19+1)*$B$2*$AX$21),IF(BW$18&gt;=BV$19,$AX$21*$B$2))),0)</f>
        <v>0</v>
      </c>
      <c r="BX70" s="300">
        <f>IF('Hoja De Calculo'!BY13&gt;='Hoja De Calculo'!BX13,IF(BX$18=100,($AX$21*BX$18*$B$2)-SUM($I70:BW70),IF(BX$18&gt;BW$19,((BX$18-BW$19+1)*$B$2*$AX$21),IF(BX$18&gt;=BW$19,$AX$21*$B$2))),0)</f>
        <v>0</v>
      </c>
      <c r="BY70" s="300">
        <f>IF('Hoja De Calculo'!BZ13&gt;='Hoja De Calculo'!BY13,IF(BY$18=100,($AX$21*BY$18*$B$2)-SUM($I70:BX70),IF(BY$18&gt;BX$19,((BY$18-BX$19+1)*$B$2*$AX$21),IF(BY$18&gt;=BX$19,$AX$21*$B$2))),0)</f>
        <v>0</v>
      </c>
      <c r="BZ70" s="300">
        <f>IF('Hoja De Calculo'!CA13&gt;='Hoja De Calculo'!BZ13,IF(BZ$18=100,($AX$21*BZ$18*$B$2)-SUM($I70:BY70),IF(BZ$18&gt;BY$19,((BZ$18-BY$19+1)*$B$2*$AX$21),IF(BZ$18&gt;=BY$19,$AX$21*$B$2))),0)</f>
        <v>0</v>
      </c>
      <c r="CA70" s="300">
        <f>IF('Hoja De Calculo'!CB13&gt;='Hoja De Calculo'!CA13,IF(CA$18=100,($AX$21*CA$18*$B$2)-SUM($I70:BZ70),IF(CA$18&gt;BZ$19,((CA$18-BZ$19+1)*$B$2*$AX$21),IF(CA$18&gt;=BZ$19,$AX$21*$B$2))),0)</f>
        <v>0</v>
      </c>
      <c r="CB70" s="300">
        <f>IF('Hoja De Calculo'!CC13&gt;='Hoja De Calculo'!CB13,IF(CB$18=100,($AX$21*CB$18*$B$2)-SUM($I70:CA70),IF(CB$18&gt;CA$19,((CB$18-CA$19+1)*$B$2*$AX$21),IF(CB$18&gt;=CA$19,$AX$21*$B$2))),0)</f>
        <v>0</v>
      </c>
      <c r="CC70" s="300">
        <f>IF('Hoja De Calculo'!CD13&gt;='Hoja De Calculo'!CC13,IF(CC$18=100,($AX$21*CC$18*$B$2)-SUM($I70:CB70),IF(CC$18&gt;CB$19,((CC$18-CB$19+1)*$B$2*$AX$21),IF(CC$18&gt;=CB$19,$AX$21*$B$2))),0)</f>
        <v>0</v>
      </c>
      <c r="CD70" s="300">
        <f>IF('Hoja De Calculo'!CE13&gt;='Hoja De Calculo'!CD13,IF(CD$18=100,($AX$21*CD$18*$B$2)-SUM($I70:CC70),IF(CD$18&gt;CC$19,((CD$18-CC$19+1)*$B$2*$AX$21),IF(CD$18&gt;=CC$19,$AX$21*$B$2))),0)</f>
        <v>0</v>
      </c>
      <c r="CE70" s="300">
        <f>IF('Hoja De Calculo'!CF13&gt;='Hoja De Calculo'!CE13,IF(CE$18=100,($AX$21*CE$18*$B$2)-SUM($I70:CD70),IF(CE$18&gt;CD$19,((CE$18-CD$19+1)*$B$2*$AX$21),IF(CE$18&gt;=CD$19,$AX$21*$B$2))),0)</f>
        <v>0</v>
      </c>
      <c r="CF70" s="300">
        <f>IF('Hoja De Calculo'!CG13&gt;='Hoja De Calculo'!CF13,IF(CF$18=100,($AX$21*CF$18*$B$2)-SUM($I70:CE70),IF(CF$18&gt;CE$19,((CF$18-CE$19+1)*$B$2*$AX$21),IF(CF$18&gt;=CE$19,$AX$21*$B$2))),0)</f>
        <v>0</v>
      </c>
      <c r="CG70" s="300">
        <f>IF('Hoja De Calculo'!CH13&gt;='Hoja De Calculo'!CG13,IF(CG$18=100,($AX$21*CG$18*$B$2)-SUM($I70:CF70),IF(CG$18&gt;CF$19,((CG$18-CF$19+1)*$B$2*$AX$21),IF(CG$18&gt;=CF$19,$AX$21*$B$2))),0)</f>
        <v>0</v>
      </c>
      <c r="CH70" s="300">
        <f>IF('Hoja De Calculo'!CI13&gt;='Hoja De Calculo'!CH13,IF(CH$18=100,($AX$21*CH$18*$B$2)-SUM($I70:CG70),IF(CH$18&gt;CG$19,((CH$18-CG$19+1)*$B$2*$AX$21),IF(CH$18&gt;=CG$19,$AX$21*$B$2))),0)</f>
        <v>0</v>
      </c>
      <c r="CI70" s="300">
        <f>IF('Hoja De Calculo'!CJ13&gt;='Hoja De Calculo'!CI13,IF(CI$18=100,($AX$21*CI$18*$B$2)-SUM($I70:CH70),IF(CI$18&gt;CH$19,((CI$18-CH$19+1)*$B$2*$AX$21),IF(CI$18&gt;=CH$19,$AX$21*$B$2))),0)</f>
        <v>0</v>
      </c>
      <c r="CJ70" s="300">
        <f>IF('Hoja De Calculo'!CK13&gt;='Hoja De Calculo'!CJ13,IF(CJ$18=100,($AX$21*CJ$18*$B$2)-SUM($I70:CI70),IF(CJ$18&gt;CI$19,((CJ$18-CI$19+1)*$B$2*$AX$21),IF(CJ$18&gt;=CI$19,$AX$21*$B$2))),0)</f>
        <v>0</v>
      </c>
      <c r="CK70" s="300">
        <f>IF('Hoja De Calculo'!CL13&gt;='Hoja De Calculo'!CK13,IF(CK$18=100,($AX$21*CK$18*$B$2)-SUM($I70:CJ70),IF(CK$18&gt;CJ$19,((CK$18-CJ$19+1)*$B$2*$AX$21),IF(CK$18&gt;=CJ$19,$AX$21*$B$2))),0)</f>
        <v>0</v>
      </c>
      <c r="CL70" s="300">
        <f>IF('Hoja De Calculo'!CM13&gt;='Hoja De Calculo'!CL13,IF(CL$18=100,($AX$21*CL$18*$B$2)-SUM($I70:CK70),IF(CL$18&gt;CK$19,((CL$18-CK$19+1)*$B$2*$AX$21),IF(CL$18&gt;=CK$19,$AX$21*$B$2))),0)</f>
        <v>0</v>
      </c>
      <c r="CM70" s="300">
        <f>IF('Hoja De Calculo'!CN13&gt;='Hoja De Calculo'!CM13,IF(CM$18=100,($AX$21*CM$18*$B$2)-SUM($I70:CL70),IF(CM$18&gt;CL$19,((CM$18-CL$19+1)*$B$2*$AX$21),IF(CM$18&gt;=CL$19,$AX$21*$B$2))),0)</f>
        <v>0</v>
      </c>
      <c r="CN70" s="300">
        <f>IF('Hoja De Calculo'!CO13&gt;='Hoja De Calculo'!CN13,IF(CN$18=100,($AX$21*CN$18*$B$2)-SUM($I70:CM70),IF(CN$18&gt;CM$19,((CN$18-CM$19+1)*$B$2*$AX$21),IF(CN$18&gt;=CM$19,$AX$21*$B$2))),0)</f>
        <v>0</v>
      </c>
      <c r="CO70" s="300">
        <f>IF('Hoja De Calculo'!CP13&gt;='Hoja De Calculo'!CO13,IF(CO$18=100,($AX$21*CO$18*$B$2)-SUM($I70:CN70),IF(CO$18&gt;CN$19,((CO$18-CN$19+1)*$B$2*$AX$21),IF(CO$18&gt;=CN$19,$AX$21*$B$2))),0)</f>
        <v>0</v>
      </c>
      <c r="CP70" s="300">
        <f>IF('Hoja De Calculo'!CQ13&gt;='Hoja De Calculo'!CP13,IF(CP$18=100,($AX$21*CP$18*$B$2)-SUM($I70:CO70),IF(CP$18&gt;CO$19,((CP$18-CO$19+1)*$B$2*$AX$21),IF(CP$18&gt;=CO$19,$AX$21*$B$2))),0)</f>
        <v>0</v>
      </c>
      <c r="CQ70" s="300">
        <f>IF('Hoja De Calculo'!CR13&gt;='Hoja De Calculo'!CQ13,IF(CQ$18=100,($AX$21*CQ$18*$B$2)-SUM($I70:CP70),IF(CQ$18&gt;CP$19,((CQ$18-CP$19+1)*$B$2*$AX$21),IF(CQ$18&gt;=CP$19,$AX$21*$B$2))),0)</f>
        <v>0</v>
      </c>
      <c r="CR70" s="300">
        <f>IF('Hoja De Calculo'!CS13&gt;='Hoja De Calculo'!CR13,IF(CR$18=100,($AX$21*CR$18*$B$2)-SUM($I70:CQ70),IF(CR$18&gt;CQ$19,((CR$18-CQ$19+1)*$B$2*$AX$21),IF(CR$18&gt;=CQ$19,$AX$21*$B$2))),0)</f>
        <v>0</v>
      </c>
      <c r="CS70" s="300">
        <f>IF('Hoja De Calculo'!CT13&gt;='Hoja De Calculo'!CS13,IF(CS$18=100,($AX$21*CS$18*$B$2)-SUM($I70:CR70),IF(CS$18&gt;CR$19,((CS$18-CR$19+1)*$B$2*$AX$21),IF(CS$18&gt;=CR$19,$AX$21*$B$2))),0)</f>
        <v>0</v>
      </c>
      <c r="CT70" s="300">
        <f>IF('Hoja De Calculo'!CU13&gt;='Hoja De Calculo'!CT13,IF(CT$18=100,($AX$21*CT$18*$B$2)-SUM($I70:CS70),IF(CT$18&gt;CS$19,((CT$18-CS$19+1)*$B$2*$AX$21),IF(CT$18&gt;=CS$19,$AX$21*$B$2))),0)</f>
        <v>0</v>
      </c>
      <c r="CU70" s="300">
        <f>IF('Hoja De Calculo'!CV13&gt;='Hoja De Calculo'!CU13,IF(CU$18=100,($AX$21*CU$18*$B$2)-SUM($I70:CT70),IF(CU$18&gt;CT$19,((CU$18-CT$19+1)*$B$2*$AX$21),IF(CU$18&gt;=CT$19,$AX$21*$B$2))),0)</f>
        <v>0</v>
      </c>
      <c r="CV70" s="300">
        <f>IF('Hoja De Calculo'!CW13&gt;='Hoja De Calculo'!CV13,IF(CV$18=100,($AX$21*CV$18*$B$2)-SUM($I70:CU70),IF(CV$18&gt;CU$19,((CV$18-CU$19+1)*$B$2*$AX$21),IF(CV$18&gt;=CU$19,$AX$21*$B$2))),0)</f>
        <v>0</v>
      </c>
      <c r="CW70" s="300">
        <f>IF('Hoja De Calculo'!CX13&gt;='Hoja De Calculo'!CW13,IF(CW$18=100,($AX$21*CW$18*$B$2)-SUM($I70:CV70),IF(CW$18&gt;CV$19,((CW$18-CV$19+1)*$B$2*$AX$21),IF(CW$18&gt;=CV$19,$AX$21*$B$2))),0)</f>
        <v>0</v>
      </c>
    </row>
    <row r="71" spans="1:101" x14ac:dyDescent="0.35">
      <c r="A71" t="s">
        <v>204</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87">
        <f>(AY$21*$B$2*(AY$19+(IF(AY$19=100,0,1))))</f>
        <v>0</v>
      </c>
      <c r="AZ71" s="300">
        <f>IF('Hoja De Calculo'!BA13&gt;='Hoja De Calculo'!AZ13,IF(AZ$18=100,($AY$21*AZ$18*$B$2)-SUM($I71:AY71),IF(AZ$18&gt;AY$19,((AZ$18-AY$19+1)*$B$2*$AY$21),IF(AZ$18&gt;=AY$19,$AY$21*$B$2))),0)</f>
        <v>0</v>
      </c>
      <c r="BA71" s="300">
        <f>IF('Hoja De Calculo'!BB13&gt;='Hoja De Calculo'!BA13,IF(BA$18=100,($AY$21*BA$18*$B$2)-SUM($I71:AZ71),IF(BA$18&gt;AZ$19,((BA$18-AZ$19+1)*$B$2*$AY$21),IF(BA$18&gt;=AZ$19,$AY$21*$B$2))),0)</f>
        <v>0</v>
      </c>
      <c r="BB71" s="300">
        <f>IF('Hoja De Calculo'!BC13&gt;='Hoja De Calculo'!BB13,IF(BB$18=100,($AY$21*BB$18*$B$2)-SUM($I71:BA71),IF(BB$18&gt;BA$19,((BB$18-BA$19+1)*$B$2*$AY$21),IF(BB$18&gt;=BA$19,$AY$21*$B$2))),0)</f>
        <v>0</v>
      </c>
      <c r="BC71" s="300">
        <f>IF('Hoja De Calculo'!BD13&gt;='Hoja De Calculo'!BC13,IF(BC$18=100,($AY$21*BC$18*$B$2)-SUM($I71:BB71),IF(BC$18&gt;BB$19,((BC$18-BB$19+1)*$B$2*$AY$21),IF(BC$18&gt;=BB$19,$AY$21*$B$2))),0)</f>
        <v>0</v>
      </c>
      <c r="BD71" s="300">
        <f>IF('Hoja De Calculo'!BE13&gt;='Hoja De Calculo'!BD13,IF(BD$18=100,($AY$21*BD$18*$B$2)-SUM($I71:BC71),IF(BD$18&gt;BC$19,((BD$18-BC$19+1)*$B$2*$AY$21),IF(BD$18&gt;=BC$19,$AY$21*$B$2))),0)</f>
        <v>0</v>
      </c>
      <c r="BE71" s="300">
        <f>IF('Hoja De Calculo'!BF13&gt;='Hoja De Calculo'!BE13,IF(BE$18=100,($AY$21*BE$18*$B$2)-SUM($I71:BD71),IF(BE$18&gt;BD$19,((BE$18-BD$19+1)*$B$2*$AY$21),IF(BE$18&gt;=BD$19,$AY$21*$B$2))),0)</f>
        <v>0</v>
      </c>
      <c r="BF71" s="300">
        <f>IF('Hoja De Calculo'!BG13&gt;='Hoja De Calculo'!BF13,IF(BF$18=100,($AY$21*BF$18*$B$2)-SUM($I71:BE71),IF(BF$18&gt;BE$19,((BF$18-BE$19+1)*$B$2*$AY$21),IF(BF$18&gt;=BE$19,$AY$21*$B$2))),0)</f>
        <v>0</v>
      </c>
      <c r="BG71" s="300">
        <f>IF('Hoja De Calculo'!BH13&gt;='Hoja De Calculo'!BG13,IF(BG$18=100,($AY$21*BG$18*$B$2)-SUM($I71:BF71),IF(BG$18&gt;BF$19,((BG$18-BF$19+1)*$B$2*$AY$21),IF(BG$18&gt;=BF$19,$AY$21*$B$2))),0)</f>
        <v>0</v>
      </c>
      <c r="BH71" s="300">
        <f>IF('Hoja De Calculo'!BI13&gt;='Hoja De Calculo'!BH13,IF(BH$18=100,($AY$21*BH$18*$B$2)-SUM($I71:BG71),IF(BH$18&gt;BG$19,((BH$18-BG$19+1)*$B$2*$AY$21),IF(BH$18&gt;=BG$19,$AY$21*$B$2))),0)</f>
        <v>0</v>
      </c>
      <c r="BI71" s="300">
        <f>IF('Hoja De Calculo'!BJ13&gt;='Hoja De Calculo'!BI13,IF(BI$18=100,($AY$21*BI$18*$B$2)-SUM($I71:BH71),IF(BI$18&gt;BH$19,((BI$18-BH$19+1)*$B$2*$AY$21),IF(BI$18&gt;=BH$19,$AY$21*$B$2))),0)</f>
        <v>0</v>
      </c>
      <c r="BJ71" s="300">
        <f>IF('Hoja De Calculo'!BK13&gt;='Hoja De Calculo'!BJ13,IF(BJ$18=100,($AY$21*BJ$18*$B$2)-SUM($I71:BI71),IF(BJ$18&gt;BI$19,((BJ$18-BI$19+1)*$B$2*$AY$21),IF(BJ$18&gt;=BI$19,$AY$21*$B$2))),0)</f>
        <v>0</v>
      </c>
      <c r="BK71" s="300">
        <f>IF('Hoja De Calculo'!BL13&gt;='Hoja De Calculo'!BK13,IF(BK$18=100,($AY$21*BK$18*$B$2)-SUM($I71:BJ71),IF(BK$18&gt;BJ$19,((BK$18-BJ$19+1)*$B$2*$AY$21),IF(BK$18&gt;=BJ$19,$AY$21*$B$2))),0)</f>
        <v>0</v>
      </c>
      <c r="BL71" s="300">
        <f>IF('Hoja De Calculo'!BM13&gt;='Hoja De Calculo'!BL13,IF(BL$18=100,($AY$21*BL$18*$B$2)-SUM($I71:BK71),IF(BL$18&gt;BK$19,((BL$18-BK$19+1)*$B$2*$AY$21),IF(BL$18&gt;=BK$19,$AY$21*$B$2))),0)</f>
        <v>0</v>
      </c>
      <c r="BM71" s="300">
        <f>IF('Hoja De Calculo'!BN13&gt;='Hoja De Calculo'!BM13,IF(BM$18=100,($AY$21*BM$18*$B$2)-SUM($I71:BL71),IF(BM$18&gt;BL$19,((BM$18-BL$19+1)*$B$2*$AY$21),IF(BM$18&gt;=BL$19,$AY$21*$B$2))),0)</f>
        <v>0</v>
      </c>
      <c r="BN71" s="300">
        <f>IF('Hoja De Calculo'!BO13&gt;='Hoja De Calculo'!BN13,IF(BN$18=100,($AY$21*BN$18*$B$2)-SUM($I71:BM71),IF(BN$18&gt;BM$19,((BN$18-BM$19+1)*$B$2*$AY$21),IF(BN$18&gt;=BM$19,$AY$21*$B$2))),0)</f>
        <v>0</v>
      </c>
      <c r="BO71" s="300">
        <f>IF('Hoja De Calculo'!BP13&gt;='Hoja De Calculo'!BO13,IF(BO$18=100,($AY$21*BO$18*$B$2)-SUM($I71:BN71),IF(BO$18&gt;BN$19,((BO$18-BN$19+1)*$B$2*$AY$21),IF(BO$18&gt;=BN$19,$AY$21*$B$2))),0)</f>
        <v>0</v>
      </c>
      <c r="BP71" s="300">
        <f>IF('Hoja De Calculo'!BQ13&gt;='Hoja De Calculo'!BP13,IF(BP$18=100,($AY$21*BP$18*$B$2)-SUM($I71:BO71),IF(BP$18&gt;BO$19,((BP$18-BO$19+1)*$B$2*$AY$21),IF(BP$18&gt;=BO$19,$AY$21*$B$2))),0)</f>
        <v>0</v>
      </c>
      <c r="BQ71" s="300">
        <f>IF('Hoja De Calculo'!BR13&gt;='Hoja De Calculo'!BQ13,IF(BQ$18=100,($AY$21*BQ$18*$B$2)-SUM($I71:BP71),IF(BQ$18&gt;BP$19,((BQ$18-BP$19+1)*$B$2*$AY$21),IF(BQ$18&gt;=BP$19,$AY$21*$B$2))),0)</f>
        <v>0</v>
      </c>
      <c r="BR71" s="300">
        <f>IF('Hoja De Calculo'!BS13&gt;='Hoja De Calculo'!BR13,IF(BR$18=100,($AY$21*BR$18*$B$2)-SUM($I71:BQ71),IF(BR$18&gt;BQ$19,((BR$18-BQ$19+1)*$B$2*$AY$21),IF(BR$18&gt;=BQ$19,$AY$21*$B$2))),0)</f>
        <v>0</v>
      </c>
      <c r="BS71" s="300">
        <f>IF('Hoja De Calculo'!BT13&gt;='Hoja De Calculo'!BS13,IF(BS$18=100,($AY$21*BS$18*$B$2)-SUM($I71:BR71),IF(BS$18&gt;BR$19,((BS$18-BR$19+1)*$B$2*$AY$21),IF(BS$18&gt;=BR$19,$AY$21*$B$2))),0)</f>
        <v>0</v>
      </c>
      <c r="BT71" s="300">
        <f>IF('Hoja De Calculo'!BU13&gt;='Hoja De Calculo'!BT13,IF(BT$18=100,($AY$21*BT$18*$B$2)-SUM($I71:BS71),IF(BT$18&gt;BS$19,((BT$18-BS$19+1)*$B$2*$AY$21),IF(BT$18&gt;=BS$19,$AY$21*$B$2))),0)</f>
        <v>0</v>
      </c>
      <c r="BU71" s="300">
        <f>IF('Hoja De Calculo'!BV13&gt;='Hoja De Calculo'!BU13,IF(BU$18=100,($AY$21*BU$18*$B$2)-SUM($I71:BT71),IF(BU$18&gt;BT$19,((BU$18-BT$19+1)*$B$2*$AY$21),IF(BU$18&gt;=BT$19,$AY$21*$B$2))),0)</f>
        <v>0</v>
      </c>
      <c r="BV71" s="300">
        <f>IF('Hoja De Calculo'!BW13&gt;='Hoja De Calculo'!BV13,IF(BV$18=100,($AY$21*BV$18*$B$2)-SUM($I71:BU71),IF(BV$18&gt;BU$19,((BV$18-BU$19+1)*$B$2*$AY$21),IF(BV$18&gt;=BU$19,$AY$21*$B$2))),0)</f>
        <v>0</v>
      </c>
      <c r="BW71" s="300">
        <f>IF('Hoja De Calculo'!BX13&gt;='Hoja De Calculo'!BW13,IF(BW$18=100,($AY$21*BW$18*$B$2)-SUM($I71:BV71),IF(BW$18&gt;BV$19,((BW$18-BV$19+1)*$B$2*$AY$21),IF(BW$18&gt;=BV$19,$AY$21*$B$2))),0)</f>
        <v>0</v>
      </c>
      <c r="BX71" s="300">
        <f>IF('Hoja De Calculo'!BY13&gt;='Hoja De Calculo'!BX13,IF(BX$18=100,($AY$21*BX$18*$B$2)-SUM($I71:BW71),IF(BX$18&gt;BW$19,((BX$18-BW$19+1)*$B$2*$AY$21),IF(BX$18&gt;=BW$19,$AY$21*$B$2))),0)</f>
        <v>0</v>
      </c>
      <c r="BY71" s="300">
        <f>IF('Hoja De Calculo'!BZ13&gt;='Hoja De Calculo'!BY13,IF(BY$18=100,($AY$21*BY$18*$B$2)-SUM($I71:BX71),IF(BY$18&gt;BX$19,((BY$18-BX$19+1)*$B$2*$AY$21),IF(BY$18&gt;=BX$19,$AY$21*$B$2))),0)</f>
        <v>0</v>
      </c>
      <c r="BZ71" s="300">
        <f>IF('Hoja De Calculo'!CA13&gt;='Hoja De Calculo'!BZ13,IF(BZ$18=100,($AY$21*BZ$18*$B$2)-SUM($I71:BY71),IF(BZ$18&gt;BY$19,((BZ$18-BY$19+1)*$B$2*$AY$21),IF(BZ$18&gt;=BY$19,$AY$21*$B$2))),0)</f>
        <v>0</v>
      </c>
      <c r="CA71" s="300">
        <f>IF('Hoja De Calculo'!CB13&gt;='Hoja De Calculo'!CA13,IF(CA$18=100,($AY$21*CA$18*$B$2)-SUM($I71:BZ71),IF(CA$18&gt;BZ$19,((CA$18-BZ$19+1)*$B$2*$AY$21),IF(CA$18&gt;=BZ$19,$AY$21*$B$2))),0)</f>
        <v>0</v>
      </c>
      <c r="CB71" s="300">
        <f>IF('Hoja De Calculo'!CC13&gt;='Hoja De Calculo'!CB13,IF(CB$18=100,($AY$21*CB$18*$B$2)-SUM($I71:CA71),IF(CB$18&gt;CA$19,((CB$18-CA$19+1)*$B$2*$AY$21),IF(CB$18&gt;=CA$19,$AY$21*$B$2))),0)</f>
        <v>0</v>
      </c>
      <c r="CC71" s="300">
        <f>IF('Hoja De Calculo'!CD13&gt;='Hoja De Calculo'!CC13,IF(CC$18=100,($AY$21*CC$18*$B$2)-SUM($I71:CB71),IF(CC$18&gt;CB$19,((CC$18-CB$19+1)*$B$2*$AY$21),IF(CC$18&gt;=CB$19,$AY$21*$B$2))),0)</f>
        <v>0</v>
      </c>
      <c r="CD71" s="300">
        <f>IF('Hoja De Calculo'!CE13&gt;='Hoja De Calculo'!CD13,IF(CD$18=100,($AY$21*CD$18*$B$2)-SUM($I71:CC71),IF(CD$18&gt;CC$19,((CD$18-CC$19+1)*$B$2*$AY$21),IF(CD$18&gt;=CC$19,$AY$21*$B$2))),0)</f>
        <v>0</v>
      </c>
      <c r="CE71" s="300">
        <f>IF('Hoja De Calculo'!CF13&gt;='Hoja De Calculo'!CE13,IF(CE$18=100,($AY$21*CE$18*$B$2)-SUM($I71:CD71),IF(CE$18&gt;CD$19,((CE$18-CD$19+1)*$B$2*$AY$21),IF(CE$18&gt;=CD$19,$AY$21*$B$2))),0)</f>
        <v>0</v>
      </c>
      <c r="CF71" s="300">
        <f>IF('Hoja De Calculo'!CG13&gt;='Hoja De Calculo'!CF13,IF(CF$18=100,($AY$21*CF$18*$B$2)-SUM($I71:CE71),IF(CF$18&gt;CE$19,((CF$18-CE$19+1)*$B$2*$AY$21),IF(CF$18&gt;=CE$19,$AY$21*$B$2))),0)</f>
        <v>0</v>
      </c>
      <c r="CG71" s="300">
        <f>IF('Hoja De Calculo'!CH13&gt;='Hoja De Calculo'!CG13,IF(CG$18=100,($AY$21*CG$18*$B$2)-SUM($I71:CF71),IF(CG$18&gt;CF$19,((CG$18-CF$19+1)*$B$2*$AY$21),IF(CG$18&gt;=CF$19,$AY$21*$B$2))),0)</f>
        <v>0</v>
      </c>
      <c r="CH71" s="300">
        <f>IF('Hoja De Calculo'!CI13&gt;='Hoja De Calculo'!CH13,IF(CH$18=100,($AY$21*CH$18*$B$2)-SUM($I71:CG71),IF(CH$18&gt;CG$19,((CH$18-CG$19+1)*$B$2*$AY$21),IF(CH$18&gt;=CG$19,$AY$21*$B$2))),0)</f>
        <v>0</v>
      </c>
      <c r="CI71" s="300">
        <f>IF('Hoja De Calculo'!CJ13&gt;='Hoja De Calculo'!CI13,IF(CI$18=100,($AY$21*CI$18*$B$2)-SUM($I71:CH71),IF(CI$18&gt;CH$19,((CI$18-CH$19+1)*$B$2*$AY$21),IF(CI$18&gt;=CH$19,$AY$21*$B$2))),0)</f>
        <v>0</v>
      </c>
      <c r="CJ71" s="300">
        <f>IF('Hoja De Calculo'!CK13&gt;='Hoja De Calculo'!CJ13,IF(CJ$18=100,($AY$21*CJ$18*$B$2)-SUM($I71:CI71),IF(CJ$18&gt;CI$19,((CJ$18-CI$19+1)*$B$2*$AY$21),IF(CJ$18&gt;=CI$19,$AY$21*$B$2))),0)</f>
        <v>0</v>
      </c>
      <c r="CK71" s="300">
        <f>IF('Hoja De Calculo'!CL13&gt;='Hoja De Calculo'!CK13,IF(CK$18=100,($AY$21*CK$18*$B$2)-SUM($I71:CJ71),IF(CK$18&gt;CJ$19,((CK$18-CJ$19+1)*$B$2*$AY$21),IF(CK$18&gt;=CJ$19,$AY$21*$B$2))),0)</f>
        <v>0</v>
      </c>
      <c r="CL71" s="300">
        <f>IF('Hoja De Calculo'!CM13&gt;='Hoja De Calculo'!CL13,IF(CL$18=100,($AY$21*CL$18*$B$2)-SUM($I71:CK71),IF(CL$18&gt;CK$19,((CL$18-CK$19+1)*$B$2*$AY$21),IF(CL$18&gt;=CK$19,$AY$21*$B$2))),0)</f>
        <v>0</v>
      </c>
      <c r="CM71" s="300">
        <f>IF('Hoja De Calculo'!CN13&gt;='Hoja De Calculo'!CM13,IF(CM$18=100,($AY$21*CM$18*$B$2)-SUM($I71:CL71),IF(CM$18&gt;CL$19,((CM$18-CL$19+1)*$B$2*$AY$21),IF(CM$18&gt;=CL$19,$AY$21*$B$2))),0)</f>
        <v>0</v>
      </c>
      <c r="CN71" s="300">
        <f>IF('Hoja De Calculo'!CO13&gt;='Hoja De Calculo'!CN13,IF(CN$18=100,($AY$21*CN$18*$B$2)-SUM($I71:CM71),IF(CN$18&gt;CM$19,((CN$18-CM$19+1)*$B$2*$AY$21),IF(CN$18&gt;=CM$19,$AY$21*$B$2))),0)</f>
        <v>0</v>
      </c>
      <c r="CO71" s="300">
        <f>IF('Hoja De Calculo'!CP13&gt;='Hoja De Calculo'!CO13,IF(CO$18=100,($AY$21*CO$18*$B$2)-SUM($I71:CN71),IF(CO$18&gt;CN$19,((CO$18-CN$19+1)*$B$2*$AY$21),IF(CO$18&gt;=CN$19,$AY$21*$B$2))),0)</f>
        <v>0</v>
      </c>
      <c r="CP71" s="300">
        <f>IF('Hoja De Calculo'!CQ13&gt;='Hoja De Calculo'!CP13,IF(CP$18=100,($AY$21*CP$18*$B$2)-SUM($I71:CO71),IF(CP$18&gt;CO$19,((CP$18-CO$19+1)*$B$2*$AY$21),IF(CP$18&gt;=CO$19,$AY$21*$B$2))),0)</f>
        <v>0</v>
      </c>
      <c r="CQ71" s="300">
        <f>IF('Hoja De Calculo'!CR13&gt;='Hoja De Calculo'!CQ13,IF(CQ$18=100,($AY$21*CQ$18*$B$2)-SUM($I71:CP71),IF(CQ$18&gt;CP$19,((CQ$18-CP$19+1)*$B$2*$AY$21),IF(CQ$18&gt;=CP$19,$AY$21*$B$2))),0)</f>
        <v>0</v>
      </c>
      <c r="CR71" s="300">
        <f>IF('Hoja De Calculo'!CS13&gt;='Hoja De Calculo'!CR13,IF(CR$18=100,($AY$21*CR$18*$B$2)-SUM($I71:CQ71),IF(CR$18&gt;CQ$19,((CR$18-CQ$19+1)*$B$2*$AY$21),IF(CR$18&gt;=CQ$19,$AY$21*$B$2))),0)</f>
        <v>0</v>
      </c>
      <c r="CS71" s="300">
        <f>IF('Hoja De Calculo'!CT13&gt;='Hoja De Calculo'!CS13,IF(CS$18=100,($AY$21*CS$18*$B$2)-SUM($I71:CR71),IF(CS$18&gt;CR$19,((CS$18-CR$19+1)*$B$2*$AY$21),IF(CS$18&gt;=CR$19,$AY$21*$B$2))),0)</f>
        <v>0</v>
      </c>
      <c r="CT71" s="300">
        <f>IF('Hoja De Calculo'!CU13&gt;='Hoja De Calculo'!CT13,IF(CT$18=100,($AY$21*CT$18*$B$2)-SUM($I71:CS71),IF(CT$18&gt;CS$19,((CT$18-CS$19+1)*$B$2*$AY$21),IF(CT$18&gt;=CS$19,$AY$21*$B$2))),0)</f>
        <v>0</v>
      </c>
      <c r="CU71" s="300">
        <f>IF('Hoja De Calculo'!CV13&gt;='Hoja De Calculo'!CU13,IF(CU$18=100,($AY$21*CU$18*$B$2)-SUM($I71:CT71),IF(CU$18&gt;CT$19,((CU$18-CT$19+1)*$B$2*$AY$21),IF(CU$18&gt;=CT$19,$AY$21*$B$2))),0)</f>
        <v>0</v>
      </c>
      <c r="CV71" s="300">
        <f>IF('Hoja De Calculo'!CW13&gt;='Hoja De Calculo'!CV13,IF(CV$18=100,($AY$21*CV$18*$B$2)-SUM($I71:CU71),IF(CV$18&gt;CU$19,((CV$18-CU$19+1)*$B$2*$AY$21),IF(CV$18&gt;=CU$19,$AY$21*$B$2))),0)</f>
        <v>0</v>
      </c>
      <c r="CW71" s="300">
        <f>IF('Hoja De Calculo'!CX13&gt;='Hoja De Calculo'!CW13,IF(CW$18=100,($AY$21*CW$18*$B$2)-SUM($I71:CV71),IF(CW$18&gt;CV$19,((CW$18-CV$19+1)*$B$2*$AY$21),IF(CW$18&gt;=CV$19,$AY$21*$B$2))),0)</f>
        <v>0</v>
      </c>
    </row>
    <row r="72" spans="1:101" x14ac:dyDescent="0.35">
      <c r="A72" t="s">
        <v>205</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87">
        <f>(AZ$21*$B$2*(AZ$19+(IF(AZ$19=100,0,1))))</f>
        <v>0</v>
      </c>
      <c r="BA72" s="300">
        <f>IF('Hoja De Calculo'!BB13&gt;='Hoja De Calculo'!BA13,IF(BA$18=100,($AZ$21*BA$18*$B$2)-SUM($I72:AZ72),IF(BA$18&gt;AZ$19,((BA$18-AZ$19+1)*$B$2*$AZ$21),IF(BA$18&gt;=AZ$19,$AZ$21*$B$2))),0)</f>
        <v>0</v>
      </c>
      <c r="BB72" s="300">
        <f>IF('Hoja De Calculo'!BC13&gt;='Hoja De Calculo'!BB13,IF(BB$18=100,($AZ$21*BB$18*$B$2)-SUM($I72:BA72),IF(BB$18&gt;BA$19,((BB$18-BA$19+1)*$B$2*$AZ$21),IF(BB$18&gt;=BA$19,$AZ$21*$B$2))),0)</f>
        <v>0</v>
      </c>
      <c r="BC72" s="300">
        <f>IF('Hoja De Calculo'!BD13&gt;='Hoja De Calculo'!BC13,IF(BC$18=100,($AZ$21*BC$18*$B$2)-SUM($I72:BB72),IF(BC$18&gt;BB$19,((BC$18-BB$19+1)*$B$2*$AZ$21),IF(BC$18&gt;=BB$19,$AZ$21*$B$2))),0)</f>
        <v>0</v>
      </c>
      <c r="BD72" s="300">
        <f>IF('Hoja De Calculo'!BE13&gt;='Hoja De Calculo'!BD13,IF(BD$18=100,($AZ$21*BD$18*$B$2)-SUM($I72:BC72),IF(BD$18&gt;BC$19,((BD$18-BC$19+1)*$B$2*$AZ$21),IF(BD$18&gt;=BC$19,$AZ$21*$B$2))),0)</f>
        <v>0</v>
      </c>
      <c r="BE72" s="300">
        <f>IF('Hoja De Calculo'!BF13&gt;='Hoja De Calculo'!BE13,IF(BE$18=100,($AZ$21*BE$18*$B$2)-SUM($I72:BD72),IF(BE$18&gt;BD$19,((BE$18-BD$19+1)*$B$2*$AZ$21),IF(BE$18&gt;=BD$19,$AZ$21*$B$2))),0)</f>
        <v>0</v>
      </c>
      <c r="BF72" s="300">
        <f>IF('Hoja De Calculo'!BG13&gt;='Hoja De Calculo'!BF13,IF(BF$18=100,($AZ$21*BF$18*$B$2)-SUM($I72:BE72),IF(BF$18&gt;BE$19,((BF$18-BE$19+1)*$B$2*$AZ$21),IF(BF$18&gt;=BE$19,$AZ$21*$B$2))),0)</f>
        <v>0</v>
      </c>
      <c r="BG72" s="300">
        <f>IF('Hoja De Calculo'!BH13&gt;='Hoja De Calculo'!BG13,IF(BG$18=100,($AZ$21*BG$18*$B$2)-SUM($I72:BF72),IF(BG$18&gt;BF$19,((BG$18-BF$19+1)*$B$2*$AZ$21),IF(BG$18&gt;=BF$19,$AZ$21*$B$2))),0)</f>
        <v>0</v>
      </c>
      <c r="BH72" s="300">
        <f>IF('Hoja De Calculo'!BI13&gt;='Hoja De Calculo'!BH13,IF(BH$18=100,($AZ$21*BH$18*$B$2)-SUM($I72:BG72),IF(BH$18&gt;BG$19,((BH$18-BG$19+1)*$B$2*$AZ$21),IF(BH$18&gt;=BG$19,$AZ$21*$B$2))),0)</f>
        <v>0</v>
      </c>
      <c r="BI72" s="300">
        <f>IF('Hoja De Calculo'!BJ13&gt;='Hoja De Calculo'!BI13,IF(BI$18=100,($AZ$21*BI$18*$B$2)-SUM($I72:BH72),IF(BI$18&gt;BH$19,((BI$18-BH$19+1)*$B$2*$AZ$21),IF(BI$18&gt;=BH$19,$AZ$21*$B$2))),0)</f>
        <v>0</v>
      </c>
      <c r="BJ72" s="300">
        <f>IF('Hoja De Calculo'!BK13&gt;='Hoja De Calculo'!BJ13,IF(BJ$18=100,($AZ$21*BJ$18*$B$2)-SUM($I72:BI72),IF(BJ$18&gt;BI$19,((BJ$18-BI$19+1)*$B$2*$AZ$21),IF(BJ$18&gt;=BI$19,$AZ$21*$B$2))),0)</f>
        <v>0</v>
      </c>
      <c r="BK72" s="300">
        <f>IF('Hoja De Calculo'!BL13&gt;='Hoja De Calculo'!BK13,IF(BK$18=100,($AZ$21*BK$18*$B$2)-SUM($I72:BJ72),IF(BK$18&gt;BJ$19,((BK$18-BJ$19+1)*$B$2*$AZ$21),IF(BK$18&gt;=BJ$19,$AZ$21*$B$2))),0)</f>
        <v>0</v>
      </c>
      <c r="BL72" s="300">
        <f>IF('Hoja De Calculo'!BM13&gt;='Hoja De Calculo'!BL13,IF(BL$18=100,($AZ$21*BL$18*$B$2)-SUM($I72:BK72),IF(BL$18&gt;BK$19,((BL$18-BK$19+1)*$B$2*$AZ$21),IF(BL$18&gt;=BK$19,$AZ$21*$B$2))),0)</f>
        <v>0</v>
      </c>
      <c r="BM72" s="300">
        <f>IF('Hoja De Calculo'!BN13&gt;='Hoja De Calculo'!BM13,IF(BM$18=100,($AZ$21*BM$18*$B$2)-SUM($I72:BL72),IF(BM$18&gt;BL$19,((BM$18-BL$19+1)*$B$2*$AZ$21),IF(BM$18&gt;=BL$19,$AZ$21*$B$2))),0)</f>
        <v>0</v>
      </c>
      <c r="BN72" s="300">
        <f>IF('Hoja De Calculo'!BO13&gt;='Hoja De Calculo'!BN13,IF(BN$18=100,($AZ$21*BN$18*$B$2)-SUM($I72:BM72),IF(BN$18&gt;BM$19,((BN$18-BM$19+1)*$B$2*$AZ$21),IF(BN$18&gt;=BM$19,$AZ$21*$B$2))),0)</f>
        <v>0</v>
      </c>
      <c r="BO72" s="300">
        <f>IF('Hoja De Calculo'!BP13&gt;='Hoja De Calculo'!BO13,IF(BO$18=100,($AZ$21*BO$18*$B$2)-SUM($I72:BN72),IF(BO$18&gt;BN$19,((BO$18-BN$19+1)*$B$2*$AZ$21),IF(BO$18&gt;=BN$19,$AZ$21*$B$2))),0)</f>
        <v>0</v>
      </c>
      <c r="BP72" s="300">
        <f>IF('Hoja De Calculo'!BQ13&gt;='Hoja De Calculo'!BP13,IF(BP$18=100,($AZ$21*BP$18*$B$2)-SUM($I72:BO72),IF(BP$18&gt;BO$19,((BP$18-BO$19+1)*$B$2*$AZ$21),IF(BP$18&gt;=BO$19,$AZ$21*$B$2))),0)</f>
        <v>0</v>
      </c>
      <c r="BQ72" s="300">
        <f>IF('Hoja De Calculo'!BR13&gt;='Hoja De Calculo'!BQ13,IF(BQ$18=100,($AZ$21*BQ$18*$B$2)-SUM($I72:BP72),IF(BQ$18&gt;BP$19,((BQ$18-BP$19+1)*$B$2*$AZ$21),IF(BQ$18&gt;=BP$19,$AZ$21*$B$2))),0)</f>
        <v>0</v>
      </c>
      <c r="BR72" s="300">
        <f>IF('Hoja De Calculo'!BS13&gt;='Hoja De Calculo'!BR13,IF(BR$18=100,($AZ$21*BR$18*$B$2)-SUM($I72:BQ72),IF(BR$18&gt;BQ$19,((BR$18-BQ$19+1)*$B$2*$AZ$21),IF(BR$18&gt;=BQ$19,$AZ$21*$B$2))),0)</f>
        <v>0</v>
      </c>
      <c r="BS72" s="300">
        <f>IF('Hoja De Calculo'!BT13&gt;='Hoja De Calculo'!BS13,IF(BS$18=100,($AZ$21*BS$18*$B$2)-SUM($I72:BR72),IF(BS$18&gt;BR$19,((BS$18-BR$19+1)*$B$2*$AZ$21),IF(BS$18&gt;=BR$19,$AZ$21*$B$2))),0)</f>
        <v>0</v>
      </c>
      <c r="BT72" s="300">
        <f>IF('Hoja De Calculo'!BU13&gt;='Hoja De Calculo'!BT13,IF(BT$18=100,($AZ$21*BT$18*$B$2)-SUM($I72:BS72),IF(BT$18&gt;BS$19,((BT$18-BS$19+1)*$B$2*$AZ$21),IF(BT$18&gt;=BS$19,$AZ$21*$B$2))),0)</f>
        <v>0</v>
      </c>
      <c r="BU72" s="300">
        <f>IF('Hoja De Calculo'!BV13&gt;='Hoja De Calculo'!BU13,IF(BU$18=100,($AZ$21*BU$18*$B$2)-SUM($I72:BT72),IF(BU$18&gt;BT$19,((BU$18-BT$19+1)*$B$2*$AZ$21),IF(BU$18&gt;=BT$19,$AZ$21*$B$2))),0)</f>
        <v>0</v>
      </c>
      <c r="BV72" s="300">
        <f>IF('Hoja De Calculo'!BW13&gt;='Hoja De Calculo'!BV13,IF(BV$18=100,($AZ$21*BV$18*$B$2)-SUM($I72:BU72),IF(BV$18&gt;BU$19,((BV$18-BU$19+1)*$B$2*$AZ$21),IF(BV$18&gt;=BU$19,$AZ$21*$B$2))),0)</f>
        <v>0</v>
      </c>
      <c r="BW72" s="300">
        <f>IF('Hoja De Calculo'!BX13&gt;='Hoja De Calculo'!BW13,IF(BW$18=100,($AZ$21*BW$18*$B$2)-SUM($I72:BV72),IF(BW$18&gt;BV$19,((BW$18-BV$19+1)*$B$2*$AZ$21),IF(BW$18&gt;=BV$19,$AZ$21*$B$2))),0)</f>
        <v>0</v>
      </c>
      <c r="BX72" s="300">
        <f>IF('Hoja De Calculo'!BY13&gt;='Hoja De Calculo'!BX13,IF(BX$18=100,($AZ$21*BX$18*$B$2)-SUM($I72:BW72),IF(BX$18&gt;BW$19,((BX$18-BW$19+1)*$B$2*$AZ$21),IF(BX$18&gt;=BW$19,$AZ$21*$B$2))),0)</f>
        <v>0</v>
      </c>
      <c r="BY72" s="300">
        <f>IF('Hoja De Calculo'!BZ13&gt;='Hoja De Calculo'!BY13,IF(BY$18=100,($AZ$21*BY$18*$B$2)-SUM($I72:BX72),IF(BY$18&gt;BX$19,((BY$18-BX$19+1)*$B$2*$AZ$21),IF(BY$18&gt;=BX$19,$AZ$21*$B$2))),0)</f>
        <v>0</v>
      </c>
      <c r="BZ72" s="300">
        <f>IF('Hoja De Calculo'!CA13&gt;='Hoja De Calculo'!BZ13,IF(BZ$18=100,($AZ$21*BZ$18*$B$2)-SUM($I72:BY72),IF(BZ$18&gt;BY$19,((BZ$18-BY$19+1)*$B$2*$AZ$21),IF(BZ$18&gt;=BY$19,$AZ$21*$B$2))),0)</f>
        <v>0</v>
      </c>
      <c r="CA72" s="300">
        <f>IF('Hoja De Calculo'!CB13&gt;='Hoja De Calculo'!CA13,IF(CA$18=100,($AZ$21*CA$18*$B$2)-SUM($I72:BZ72),IF(CA$18&gt;BZ$19,((CA$18-BZ$19+1)*$B$2*$AZ$21),IF(CA$18&gt;=BZ$19,$AZ$21*$B$2))),0)</f>
        <v>0</v>
      </c>
      <c r="CB72" s="300">
        <f>IF('Hoja De Calculo'!CC13&gt;='Hoja De Calculo'!CB13,IF(CB$18=100,($AZ$21*CB$18*$B$2)-SUM($I72:CA72),IF(CB$18&gt;CA$19,((CB$18-CA$19+1)*$B$2*$AZ$21),IF(CB$18&gt;=CA$19,$AZ$21*$B$2))),0)</f>
        <v>0</v>
      </c>
      <c r="CC72" s="300">
        <f>IF('Hoja De Calculo'!CD13&gt;='Hoja De Calculo'!CC13,IF(CC$18=100,($AZ$21*CC$18*$B$2)-SUM($I72:CB72),IF(CC$18&gt;CB$19,((CC$18-CB$19+1)*$B$2*$AZ$21),IF(CC$18&gt;=CB$19,$AZ$21*$B$2))),0)</f>
        <v>0</v>
      </c>
      <c r="CD72" s="300">
        <f>IF('Hoja De Calculo'!CE13&gt;='Hoja De Calculo'!CD13,IF(CD$18=100,($AZ$21*CD$18*$B$2)-SUM($I72:CC72),IF(CD$18&gt;CC$19,((CD$18-CC$19+1)*$B$2*$AZ$21),IF(CD$18&gt;=CC$19,$AZ$21*$B$2))),0)</f>
        <v>0</v>
      </c>
      <c r="CE72" s="300">
        <f>IF('Hoja De Calculo'!CF13&gt;='Hoja De Calculo'!CE13,IF(CE$18=100,($AZ$21*CE$18*$B$2)-SUM($I72:CD72),IF(CE$18&gt;CD$19,((CE$18-CD$19+1)*$B$2*$AZ$21),IF(CE$18&gt;=CD$19,$AZ$21*$B$2))),0)</f>
        <v>0</v>
      </c>
      <c r="CF72" s="300">
        <f>IF('Hoja De Calculo'!CG13&gt;='Hoja De Calculo'!CF13,IF(CF$18=100,($AZ$21*CF$18*$B$2)-SUM($I72:CE72),IF(CF$18&gt;CE$19,((CF$18-CE$19+1)*$B$2*$AZ$21),IF(CF$18&gt;=CE$19,$AZ$21*$B$2))),0)</f>
        <v>0</v>
      </c>
      <c r="CG72" s="300">
        <f>IF('Hoja De Calculo'!CH13&gt;='Hoja De Calculo'!CG13,IF(CG$18=100,($AZ$21*CG$18*$B$2)-SUM($I72:CF72),IF(CG$18&gt;CF$19,((CG$18-CF$19+1)*$B$2*$AZ$21),IF(CG$18&gt;=CF$19,$AZ$21*$B$2))),0)</f>
        <v>0</v>
      </c>
      <c r="CH72" s="300">
        <f>IF('Hoja De Calculo'!CI13&gt;='Hoja De Calculo'!CH13,IF(CH$18=100,($AZ$21*CH$18*$B$2)-SUM($I72:CG72),IF(CH$18&gt;CG$19,((CH$18-CG$19+1)*$B$2*$AZ$21),IF(CH$18&gt;=CG$19,$AZ$21*$B$2))),0)</f>
        <v>0</v>
      </c>
      <c r="CI72" s="300">
        <f>IF('Hoja De Calculo'!CJ13&gt;='Hoja De Calculo'!CI13,IF(CI$18=100,($AZ$21*CI$18*$B$2)-SUM($I72:CH72),IF(CI$18&gt;CH$19,((CI$18-CH$19+1)*$B$2*$AZ$21),IF(CI$18&gt;=CH$19,$AZ$21*$B$2))),0)</f>
        <v>0</v>
      </c>
      <c r="CJ72" s="300">
        <f>IF('Hoja De Calculo'!CK13&gt;='Hoja De Calculo'!CJ13,IF(CJ$18=100,($AZ$21*CJ$18*$B$2)-SUM($I72:CI72),IF(CJ$18&gt;CI$19,((CJ$18-CI$19+1)*$B$2*$AZ$21),IF(CJ$18&gt;=CI$19,$AZ$21*$B$2))),0)</f>
        <v>0</v>
      </c>
      <c r="CK72" s="300">
        <f>IF('Hoja De Calculo'!CL13&gt;='Hoja De Calculo'!CK13,IF(CK$18=100,($AZ$21*CK$18*$B$2)-SUM($I72:CJ72),IF(CK$18&gt;CJ$19,((CK$18-CJ$19+1)*$B$2*$AZ$21),IF(CK$18&gt;=CJ$19,$AZ$21*$B$2))),0)</f>
        <v>0</v>
      </c>
      <c r="CL72" s="300">
        <f>IF('Hoja De Calculo'!CM13&gt;='Hoja De Calculo'!CL13,IF(CL$18=100,($AZ$21*CL$18*$B$2)-SUM($I72:CK72),IF(CL$18&gt;CK$19,((CL$18-CK$19+1)*$B$2*$AZ$21),IF(CL$18&gt;=CK$19,$AZ$21*$B$2))),0)</f>
        <v>0</v>
      </c>
      <c r="CM72" s="300">
        <f>IF('Hoja De Calculo'!CN13&gt;='Hoja De Calculo'!CM13,IF(CM$18=100,($AZ$21*CM$18*$B$2)-SUM($I72:CL72),IF(CM$18&gt;CL$19,((CM$18-CL$19+1)*$B$2*$AZ$21),IF(CM$18&gt;=CL$19,$AZ$21*$B$2))),0)</f>
        <v>0</v>
      </c>
      <c r="CN72" s="300">
        <f>IF('Hoja De Calculo'!CO13&gt;='Hoja De Calculo'!CN13,IF(CN$18=100,($AZ$21*CN$18*$B$2)-SUM($I72:CM72),IF(CN$18&gt;CM$19,((CN$18-CM$19+1)*$B$2*$AZ$21),IF(CN$18&gt;=CM$19,$AZ$21*$B$2))),0)</f>
        <v>0</v>
      </c>
      <c r="CO72" s="300">
        <f>IF('Hoja De Calculo'!CP13&gt;='Hoja De Calculo'!CO13,IF(CO$18=100,($AZ$21*CO$18*$B$2)-SUM($I72:CN72),IF(CO$18&gt;CN$19,((CO$18-CN$19+1)*$B$2*$AZ$21),IF(CO$18&gt;=CN$19,$AZ$21*$B$2))),0)</f>
        <v>0</v>
      </c>
      <c r="CP72" s="300">
        <f>IF('Hoja De Calculo'!CQ13&gt;='Hoja De Calculo'!CP13,IF(CP$18=100,($AZ$21*CP$18*$B$2)-SUM($I72:CO72),IF(CP$18&gt;CO$19,((CP$18-CO$19+1)*$B$2*$AZ$21),IF(CP$18&gt;=CO$19,$AZ$21*$B$2))),0)</f>
        <v>0</v>
      </c>
      <c r="CQ72" s="300">
        <f>IF('Hoja De Calculo'!CR13&gt;='Hoja De Calculo'!CQ13,IF(CQ$18=100,($AZ$21*CQ$18*$B$2)-SUM($I72:CP72),IF(CQ$18&gt;CP$19,((CQ$18-CP$19+1)*$B$2*$AZ$21),IF(CQ$18&gt;=CP$19,$AZ$21*$B$2))),0)</f>
        <v>0</v>
      </c>
      <c r="CR72" s="300">
        <f>IF('Hoja De Calculo'!CS13&gt;='Hoja De Calculo'!CR13,IF(CR$18=100,($AZ$21*CR$18*$B$2)-SUM($I72:CQ72),IF(CR$18&gt;CQ$19,((CR$18-CQ$19+1)*$B$2*$AZ$21),IF(CR$18&gt;=CQ$19,$AZ$21*$B$2))),0)</f>
        <v>0</v>
      </c>
      <c r="CS72" s="300">
        <f>IF('Hoja De Calculo'!CT13&gt;='Hoja De Calculo'!CS13,IF(CS$18=100,($AZ$21*CS$18*$B$2)-SUM($I72:CR72),IF(CS$18&gt;CR$19,((CS$18-CR$19+1)*$B$2*$AZ$21),IF(CS$18&gt;=CR$19,$AZ$21*$B$2))),0)</f>
        <v>0</v>
      </c>
      <c r="CT72" s="300">
        <f>IF('Hoja De Calculo'!CU13&gt;='Hoja De Calculo'!CT13,IF(CT$18=100,($AZ$21*CT$18*$B$2)-SUM($I72:CS72),IF(CT$18&gt;CS$19,((CT$18-CS$19+1)*$B$2*$AZ$21),IF(CT$18&gt;=CS$19,$AZ$21*$B$2))),0)</f>
        <v>0</v>
      </c>
      <c r="CU72" s="300">
        <f>IF('Hoja De Calculo'!CV13&gt;='Hoja De Calculo'!CU13,IF(CU$18=100,($AZ$21*CU$18*$B$2)-SUM($I72:CT72),IF(CU$18&gt;CT$19,((CU$18-CT$19+1)*$B$2*$AZ$21),IF(CU$18&gt;=CT$19,$AZ$21*$B$2))),0)</f>
        <v>0</v>
      </c>
      <c r="CV72" s="300">
        <f>IF('Hoja De Calculo'!CW13&gt;='Hoja De Calculo'!CV13,IF(CV$18=100,($AZ$21*CV$18*$B$2)-SUM($I72:CU72),IF(CV$18&gt;CU$19,((CV$18-CU$19+1)*$B$2*$AZ$21),IF(CV$18&gt;=CU$19,$AZ$21*$B$2))),0)</f>
        <v>0</v>
      </c>
      <c r="CW72" s="300">
        <f>IF('Hoja De Calculo'!CX13&gt;='Hoja De Calculo'!CW13,IF(CW$18=100,($AZ$21*CW$18*$B$2)-SUM($I72:CV72),IF(CW$18&gt;CV$19,((CW$18-CV$19+1)*$B$2*$AZ$21),IF(CW$18&gt;=CV$19,$AZ$21*$B$2))),0)</f>
        <v>0</v>
      </c>
    </row>
    <row r="73" spans="1:101" x14ac:dyDescent="0.35">
      <c r="A73" t="s">
        <v>206</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87">
        <f>(BA$21*$B$2*(BA$19+(IF(BA$19=100,0,1))))</f>
        <v>0</v>
      </c>
      <c r="BB73" s="300">
        <f>IF('Hoja De Calculo'!BC13&gt;='Hoja De Calculo'!BB13,IF(BB$18=100,($BA$21*BB$18*$B$2)-SUM($I73:BA73),IF(BB$18&gt;BA$19,((BB$18-BA$19+1)*$B$2*$BA$21),IF(BB$18&gt;=BA$19,$BA$21*$B$2))),0)</f>
        <v>0</v>
      </c>
      <c r="BC73" s="300">
        <f>IF('Hoja De Calculo'!BD13&gt;='Hoja De Calculo'!BC13,IF(BC$18=100,($BA$21*BC$18*$B$2)-SUM($I73:BB73),IF(BC$18&gt;BB$19,((BC$18-BB$19+1)*$B$2*$BA$21),IF(BC$18&gt;=BB$19,$BA$21*$B$2))),0)</f>
        <v>0</v>
      </c>
      <c r="BD73" s="300">
        <f>IF('Hoja De Calculo'!BE13&gt;='Hoja De Calculo'!BD13,IF(BD$18=100,($BA$21*BD$18*$B$2)-SUM($I73:BC73),IF(BD$18&gt;BC$19,((BD$18-BC$19+1)*$B$2*$BA$21),IF(BD$18&gt;=BC$19,$BA$21*$B$2))),0)</f>
        <v>0</v>
      </c>
      <c r="BE73" s="300">
        <f>IF('Hoja De Calculo'!BF13&gt;='Hoja De Calculo'!BE13,IF(BE$18=100,($BA$21*BE$18*$B$2)-SUM($I73:BD73),IF(BE$18&gt;BD$19,((BE$18-BD$19+1)*$B$2*$BA$21),IF(BE$18&gt;=BD$19,$BA$21*$B$2))),0)</f>
        <v>0</v>
      </c>
      <c r="BF73" s="300">
        <f>IF('Hoja De Calculo'!BG13&gt;='Hoja De Calculo'!BF13,IF(BF$18=100,($BA$21*BF$18*$B$2)-SUM($I73:BE73),IF(BF$18&gt;BE$19,((BF$18-BE$19+1)*$B$2*$BA$21),IF(BF$18&gt;=BE$19,$BA$21*$B$2))),0)</f>
        <v>0</v>
      </c>
      <c r="BG73" s="300">
        <f>IF('Hoja De Calculo'!BH13&gt;='Hoja De Calculo'!BG13,IF(BG$18=100,($BA$21*BG$18*$B$2)-SUM($I73:BF73),IF(BG$18&gt;BF$19,((BG$18-BF$19+1)*$B$2*$BA$21),IF(BG$18&gt;=BF$19,$BA$21*$B$2))),0)</f>
        <v>0</v>
      </c>
      <c r="BH73" s="300">
        <f>IF('Hoja De Calculo'!BI13&gt;='Hoja De Calculo'!BH13,IF(BH$18=100,($BA$21*BH$18*$B$2)-SUM($I73:BG73),IF(BH$18&gt;BG$19,((BH$18-BG$19+1)*$B$2*$BA$21),IF(BH$18&gt;=BG$19,$BA$21*$B$2))),0)</f>
        <v>0</v>
      </c>
      <c r="BI73" s="300">
        <f>IF('Hoja De Calculo'!BJ13&gt;='Hoja De Calculo'!BI13,IF(BI$18=100,($BA$21*BI$18*$B$2)-SUM($I73:BH73),IF(BI$18&gt;BH$19,((BI$18-BH$19+1)*$B$2*$BA$21),IF(BI$18&gt;=BH$19,$BA$21*$B$2))),0)</f>
        <v>0</v>
      </c>
      <c r="BJ73" s="300">
        <f>IF('Hoja De Calculo'!BK13&gt;='Hoja De Calculo'!BJ13,IF(BJ$18=100,($BA$21*BJ$18*$B$2)-SUM($I73:BI73),IF(BJ$18&gt;BI$19,((BJ$18-BI$19+1)*$B$2*$BA$21),IF(BJ$18&gt;=BI$19,$BA$21*$B$2))),0)</f>
        <v>0</v>
      </c>
      <c r="BK73" s="300">
        <f>IF('Hoja De Calculo'!BL13&gt;='Hoja De Calculo'!BK13,IF(BK$18=100,($BA$21*BK$18*$B$2)-SUM($I73:BJ73),IF(BK$18&gt;BJ$19,((BK$18-BJ$19+1)*$B$2*$BA$21),IF(BK$18&gt;=BJ$19,$BA$21*$B$2))),0)</f>
        <v>0</v>
      </c>
      <c r="BL73" s="300">
        <f>IF('Hoja De Calculo'!BM13&gt;='Hoja De Calculo'!BL13,IF(BL$18=100,($BA$21*BL$18*$B$2)-SUM($I73:BK73),IF(BL$18&gt;BK$19,((BL$18-BK$19+1)*$B$2*$BA$21),IF(BL$18&gt;=BK$19,$BA$21*$B$2))),0)</f>
        <v>0</v>
      </c>
      <c r="BM73" s="300">
        <f>IF('Hoja De Calculo'!BN13&gt;='Hoja De Calculo'!BM13,IF(BM$18=100,($BA$21*BM$18*$B$2)-SUM($I73:BL73),IF(BM$18&gt;BL$19,((BM$18-BL$19+1)*$B$2*$BA$21),IF(BM$18&gt;=BL$19,$BA$21*$B$2))),0)</f>
        <v>0</v>
      </c>
      <c r="BN73" s="300">
        <f>IF('Hoja De Calculo'!BO13&gt;='Hoja De Calculo'!BN13,IF(BN$18=100,($BA$21*BN$18*$B$2)-SUM($I73:BM73),IF(BN$18&gt;BM$19,((BN$18-BM$19+1)*$B$2*$BA$21),IF(BN$18&gt;=BM$19,$BA$21*$B$2))),0)</f>
        <v>0</v>
      </c>
      <c r="BO73" s="300">
        <f>IF('Hoja De Calculo'!BP13&gt;='Hoja De Calculo'!BO13,IF(BO$18=100,($BA$21*BO$18*$B$2)-SUM($I73:BN73),IF(BO$18&gt;BN$19,((BO$18-BN$19+1)*$B$2*$BA$21),IF(BO$18&gt;=BN$19,$BA$21*$B$2))),0)</f>
        <v>0</v>
      </c>
      <c r="BP73" s="300">
        <f>IF('Hoja De Calculo'!BQ13&gt;='Hoja De Calculo'!BP13,IF(BP$18=100,($BA$21*BP$18*$B$2)-SUM($I73:BO73),IF(BP$18&gt;BO$19,((BP$18-BO$19+1)*$B$2*$BA$21),IF(BP$18&gt;=BO$19,$BA$21*$B$2))),0)</f>
        <v>0</v>
      </c>
      <c r="BQ73" s="300">
        <f>IF('Hoja De Calculo'!BR13&gt;='Hoja De Calculo'!BQ13,IF(BQ$18=100,($BA$21*BQ$18*$B$2)-SUM($I73:BP73),IF(BQ$18&gt;BP$19,((BQ$18-BP$19+1)*$B$2*$BA$21),IF(BQ$18&gt;=BP$19,$BA$21*$B$2))),0)</f>
        <v>0</v>
      </c>
      <c r="BR73" s="300">
        <f>IF('Hoja De Calculo'!BS13&gt;='Hoja De Calculo'!BR13,IF(BR$18=100,($BA$21*BR$18*$B$2)-SUM($I73:BQ73),IF(BR$18&gt;BQ$19,((BR$18-BQ$19+1)*$B$2*$BA$21),IF(BR$18&gt;=BQ$19,$BA$21*$B$2))),0)</f>
        <v>0</v>
      </c>
      <c r="BS73" s="300">
        <f>IF('Hoja De Calculo'!BT13&gt;='Hoja De Calculo'!BS13,IF(BS$18=100,($BA$21*BS$18*$B$2)-SUM($I73:BR73),IF(BS$18&gt;BR$19,((BS$18-BR$19+1)*$B$2*$BA$21),IF(BS$18&gt;=BR$19,$BA$21*$B$2))),0)</f>
        <v>0</v>
      </c>
      <c r="BT73" s="300">
        <f>IF('Hoja De Calculo'!BU13&gt;='Hoja De Calculo'!BT13,IF(BT$18=100,($BA$21*BT$18*$B$2)-SUM($I73:BS73),IF(BT$18&gt;BS$19,((BT$18-BS$19+1)*$B$2*$BA$21),IF(BT$18&gt;=BS$19,$BA$21*$B$2))),0)</f>
        <v>0</v>
      </c>
      <c r="BU73" s="300">
        <f>IF('Hoja De Calculo'!BV13&gt;='Hoja De Calculo'!BU13,IF(BU$18=100,($BA$21*BU$18*$B$2)-SUM($I73:BT73),IF(BU$18&gt;BT$19,((BU$18-BT$19+1)*$B$2*$BA$21),IF(BU$18&gt;=BT$19,$BA$21*$B$2))),0)</f>
        <v>0</v>
      </c>
      <c r="BV73" s="300">
        <f>IF('Hoja De Calculo'!BW13&gt;='Hoja De Calculo'!BV13,IF(BV$18=100,($BA$21*BV$18*$B$2)-SUM($I73:BU73),IF(BV$18&gt;BU$19,((BV$18-BU$19+1)*$B$2*$BA$21),IF(BV$18&gt;=BU$19,$BA$21*$B$2))),0)</f>
        <v>0</v>
      </c>
      <c r="BW73" s="300">
        <f>IF('Hoja De Calculo'!BX13&gt;='Hoja De Calculo'!BW13,IF(BW$18=100,($BA$21*BW$18*$B$2)-SUM($I73:BV73),IF(BW$18&gt;BV$19,((BW$18-BV$19+1)*$B$2*$BA$21),IF(BW$18&gt;=BV$19,$BA$21*$B$2))),0)</f>
        <v>0</v>
      </c>
      <c r="BX73" s="300">
        <f>IF('Hoja De Calculo'!BY13&gt;='Hoja De Calculo'!BX13,IF(BX$18=100,($BA$21*BX$18*$B$2)-SUM($I73:BW73),IF(BX$18&gt;BW$19,((BX$18-BW$19+1)*$B$2*$BA$21),IF(BX$18&gt;=BW$19,$BA$21*$B$2))),0)</f>
        <v>0</v>
      </c>
      <c r="BY73" s="300">
        <f>IF('Hoja De Calculo'!BZ13&gt;='Hoja De Calculo'!BY13,IF(BY$18=100,($BA$21*BY$18*$B$2)-SUM($I73:BX73),IF(BY$18&gt;BX$19,((BY$18-BX$19+1)*$B$2*$BA$21),IF(BY$18&gt;=BX$19,$BA$21*$B$2))),0)</f>
        <v>0</v>
      </c>
      <c r="BZ73" s="300">
        <f>IF('Hoja De Calculo'!CA13&gt;='Hoja De Calculo'!BZ13,IF(BZ$18=100,($BA$21*BZ$18*$B$2)-SUM($I73:BY73),IF(BZ$18&gt;BY$19,((BZ$18-BY$19+1)*$B$2*$BA$21),IF(BZ$18&gt;=BY$19,$BA$21*$B$2))),0)</f>
        <v>0</v>
      </c>
      <c r="CA73" s="300">
        <f>IF('Hoja De Calculo'!CB13&gt;='Hoja De Calculo'!CA13,IF(CA$18=100,($BA$21*CA$18*$B$2)-SUM($I73:BZ73),IF(CA$18&gt;BZ$19,((CA$18-BZ$19+1)*$B$2*$BA$21),IF(CA$18&gt;=BZ$19,$BA$21*$B$2))),0)</f>
        <v>0</v>
      </c>
      <c r="CB73" s="300">
        <f>IF('Hoja De Calculo'!CC13&gt;='Hoja De Calculo'!CB13,IF(CB$18=100,($BA$21*CB$18*$B$2)-SUM($I73:CA73),IF(CB$18&gt;CA$19,((CB$18-CA$19+1)*$B$2*$BA$21),IF(CB$18&gt;=CA$19,$BA$21*$B$2))),0)</f>
        <v>0</v>
      </c>
      <c r="CC73" s="300">
        <f>IF('Hoja De Calculo'!CD13&gt;='Hoja De Calculo'!CC13,IF(CC$18=100,($BA$21*CC$18*$B$2)-SUM($I73:CB73),IF(CC$18&gt;CB$19,((CC$18-CB$19+1)*$B$2*$BA$21),IF(CC$18&gt;=CB$19,$BA$21*$B$2))),0)</f>
        <v>0</v>
      </c>
      <c r="CD73" s="300">
        <f>IF('Hoja De Calculo'!CE13&gt;='Hoja De Calculo'!CD13,IF(CD$18=100,($BA$21*CD$18*$B$2)-SUM($I73:CC73),IF(CD$18&gt;CC$19,((CD$18-CC$19+1)*$B$2*$BA$21),IF(CD$18&gt;=CC$19,$BA$21*$B$2))),0)</f>
        <v>0</v>
      </c>
      <c r="CE73" s="300">
        <f>IF('Hoja De Calculo'!CF13&gt;='Hoja De Calculo'!CE13,IF(CE$18=100,($BA$21*CE$18*$B$2)-SUM($I73:CD73),IF(CE$18&gt;CD$19,((CE$18-CD$19+1)*$B$2*$BA$21),IF(CE$18&gt;=CD$19,$BA$21*$B$2))),0)</f>
        <v>0</v>
      </c>
      <c r="CF73" s="300">
        <f>IF('Hoja De Calculo'!CG13&gt;='Hoja De Calculo'!CF13,IF(CF$18=100,($BA$21*CF$18*$B$2)-SUM($I73:CE73),IF(CF$18&gt;CE$19,((CF$18-CE$19+1)*$B$2*$BA$21),IF(CF$18&gt;=CE$19,$BA$21*$B$2))),0)</f>
        <v>0</v>
      </c>
      <c r="CG73" s="300">
        <f>IF('Hoja De Calculo'!CH13&gt;='Hoja De Calculo'!CG13,IF(CG$18=100,($BA$21*CG$18*$B$2)-SUM($I73:CF73),IF(CG$18&gt;CF$19,((CG$18-CF$19+1)*$B$2*$BA$21),IF(CG$18&gt;=CF$19,$BA$21*$B$2))),0)</f>
        <v>0</v>
      </c>
      <c r="CH73" s="300">
        <f>IF('Hoja De Calculo'!CI13&gt;='Hoja De Calculo'!CH13,IF(CH$18=100,($BA$21*CH$18*$B$2)-SUM($I73:CG73),IF(CH$18&gt;CG$19,((CH$18-CG$19+1)*$B$2*$BA$21),IF(CH$18&gt;=CG$19,$BA$21*$B$2))),0)</f>
        <v>0</v>
      </c>
      <c r="CI73" s="300">
        <f>IF('Hoja De Calculo'!CJ13&gt;='Hoja De Calculo'!CI13,IF(CI$18=100,($BA$21*CI$18*$B$2)-SUM($I73:CH73),IF(CI$18&gt;CH$19,((CI$18-CH$19+1)*$B$2*$BA$21),IF(CI$18&gt;=CH$19,$BA$21*$B$2))),0)</f>
        <v>0</v>
      </c>
      <c r="CJ73" s="300">
        <f>IF('Hoja De Calculo'!CK13&gt;='Hoja De Calculo'!CJ13,IF(CJ$18=100,($BA$21*CJ$18*$B$2)-SUM($I73:CI73),IF(CJ$18&gt;CI$19,((CJ$18-CI$19+1)*$B$2*$BA$21),IF(CJ$18&gt;=CI$19,$BA$21*$B$2))),0)</f>
        <v>0</v>
      </c>
      <c r="CK73" s="300">
        <f>IF('Hoja De Calculo'!CL13&gt;='Hoja De Calculo'!CK13,IF(CK$18=100,($BA$21*CK$18*$B$2)-SUM($I73:CJ73),IF(CK$18&gt;CJ$19,((CK$18-CJ$19+1)*$B$2*$BA$21),IF(CK$18&gt;=CJ$19,$BA$21*$B$2))),0)</f>
        <v>0</v>
      </c>
      <c r="CL73" s="300">
        <f>IF('Hoja De Calculo'!CM13&gt;='Hoja De Calculo'!CL13,IF(CL$18=100,($BA$21*CL$18*$B$2)-SUM($I73:CK73),IF(CL$18&gt;CK$19,((CL$18-CK$19+1)*$B$2*$BA$21),IF(CL$18&gt;=CK$19,$BA$21*$B$2))),0)</f>
        <v>0</v>
      </c>
      <c r="CM73" s="300">
        <f>IF('Hoja De Calculo'!CN13&gt;='Hoja De Calculo'!CM13,IF(CM$18=100,($BA$21*CM$18*$B$2)-SUM($I73:CL73),IF(CM$18&gt;CL$19,((CM$18-CL$19+1)*$B$2*$BA$21),IF(CM$18&gt;=CL$19,$BA$21*$B$2))),0)</f>
        <v>0</v>
      </c>
      <c r="CN73" s="300">
        <f>IF('Hoja De Calculo'!CO13&gt;='Hoja De Calculo'!CN13,IF(CN$18=100,($BA$21*CN$18*$B$2)-SUM($I73:CM73),IF(CN$18&gt;CM$19,((CN$18-CM$19+1)*$B$2*$BA$21),IF(CN$18&gt;=CM$19,$BA$21*$B$2))),0)</f>
        <v>0</v>
      </c>
      <c r="CO73" s="300">
        <f>IF('Hoja De Calculo'!CP13&gt;='Hoja De Calculo'!CO13,IF(CO$18=100,($BA$21*CO$18*$B$2)-SUM($I73:CN73),IF(CO$18&gt;CN$19,((CO$18-CN$19+1)*$B$2*$BA$21),IF(CO$18&gt;=CN$19,$BA$21*$B$2))),0)</f>
        <v>0</v>
      </c>
      <c r="CP73" s="300">
        <f>IF('Hoja De Calculo'!CQ13&gt;='Hoja De Calculo'!CP13,IF(CP$18=100,($BA$21*CP$18*$B$2)-SUM($I73:CO73),IF(CP$18&gt;CO$19,((CP$18-CO$19+1)*$B$2*$BA$21),IF(CP$18&gt;=CO$19,$BA$21*$B$2))),0)</f>
        <v>0</v>
      </c>
      <c r="CQ73" s="300">
        <f>IF('Hoja De Calculo'!CR13&gt;='Hoja De Calculo'!CQ13,IF(CQ$18=100,($BA$21*CQ$18*$B$2)-SUM($I73:CP73),IF(CQ$18&gt;CP$19,((CQ$18-CP$19+1)*$B$2*$BA$21),IF(CQ$18&gt;=CP$19,$BA$21*$B$2))),0)</f>
        <v>0</v>
      </c>
      <c r="CR73" s="300">
        <f>IF('Hoja De Calculo'!CS13&gt;='Hoja De Calculo'!CR13,IF(CR$18=100,($BA$21*CR$18*$B$2)-SUM($I73:CQ73),IF(CR$18&gt;CQ$19,((CR$18-CQ$19+1)*$B$2*$BA$21),IF(CR$18&gt;=CQ$19,$BA$21*$B$2))),0)</f>
        <v>0</v>
      </c>
      <c r="CS73" s="300">
        <f>IF('Hoja De Calculo'!CT13&gt;='Hoja De Calculo'!CS13,IF(CS$18=100,($BA$21*CS$18*$B$2)-SUM($I73:CR73),IF(CS$18&gt;CR$19,((CS$18-CR$19+1)*$B$2*$BA$21),IF(CS$18&gt;=CR$19,$BA$21*$B$2))),0)</f>
        <v>0</v>
      </c>
      <c r="CT73" s="300">
        <f>IF('Hoja De Calculo'!CU13&gt;='Hoja De Calculo'!CT13,IF(CT$18=100,($BA$21*CT$18*$B$2)-SUM($I73:CS73),IF(CT$18&gt;CS$19,((CT$18-CS$19+1)*$B$2*$BA$21),IF(CT$18&gt;=CS$19,$BA$21*$B$2))),0)</f>
        <v>0</v>
      </c>
      <c r="CU73" s="300">
        <f>IF('Hoja De Calculo'!CV13&gt;='Hoja De Calculo'!CU13,IF(CU$18=100,($BA$21*CU$18*$B$2)-SUM($I73:CT73),IF(CU$18&gt;CT$19,((CU$18-CT$19+1)*$B$2*$BA$21),IF(CU$18&gt;=CT$19,$BA$21*$B$2))),0)</f>
        <v>0</v>
      </c>
      <c r="CV73" s="300">
        <f>IF('Hoja De Calculo'!CW13&gt;='Hoja De Calculo'!CV13,IF(CV$18=100,($BA$21*CV$18*$B$2)-SUM($I73:CU73),IF(CV$18&gt;CU$19,((CV$18-CU$19+1)*$B$2*$BA$21),IF(CV$18&gt;=CU$19,$BA$21*$B$2))),0)</f>
        <v>0</v>
      </c>
      <c r="CW73" s="300">
        <f>IF('Hoja De Calculo'!CX13&gt;='Hoja De Calculo'!CW13,IF(CW$18=100,($BA$21*CW$18*$B$2)-SUM($I73:CV73),IF(CW$18&gt;CV$19,((CW$18-CV$19+1)*$B$2*$BA$21),IF(CW$18&gt;=CV$19,$BA$21*$B$2))),0)</f>
        <v>0</v>
      </c>
    </row>
    <row r="74" spans="1:101" x14ac:dyDescent="0.35">
      <c r="A74" t="s">
        <v>207</v>
      </c>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87">
        <f>(BB$21*$B$2*(BB$19+(IF(BB$19=100,0,1))))</f>
        <v>0</v>
      </c>
      <c r="BC74" s="300">
        <f>IF('Hoja De Calculo'!BD13&gt;='Hoja De Calculo'!BC13,IF(BC$18=100,($BB$21*BC$18*$B$2)-SUM($I74:BB74),IF(BC$18&gt;BB$19,((BC$18-BB$19+1)*$B$2*$BB$21),IF(BC$18&gt;=BB$19,$BB$21*$B$2))),0)</f>
        <v>0</v>
      </c>
      <c r="BD74" s="300">
        <f>IF('Hoja De Calculo'!BE13&gt;='Hoja De Calculo'!BD13,IF(BD$18=100,($BB$21*BD$18*$B$2)-SUM($I74:BC74),IF(BD$18&gt;BC$19,((BD$18-BC$19+1)*$B$2*$BB$21),IF(BD$18&gt;=BC$19,$BB$21*$B$2))),0)</f>
        <v>0</v>
      </c>
      <c r="BE74" s="300">
        <f>IF('Hoja De Calculo'!BF13&gt;='Hoja De Calculo'!BE13,IF(BE$18=100,($BB$21*BE$18*$B$2)-SUM($I74:BD74),IF(BE$18&gt;BD$19,((BE$18-BD$19+1)*$B$2*$BB$21),IF(BE$18&gt;=BD$19,$BB$21*$B$2))),0)</f>
        <v>0</v>
      </c>
      <c r="BF74" s="300">
        <f>IF('Hoja De Calculo'!BG13&gt;='Hoja De Calculo'!BF13,IF(BF$18=100,($BB$21*BF$18*$B$2)-SUM($I74:BE74),IF(BF$18&gt;BE$19,((BF$18-BE$19+1)*$B$2*$BB$21),IF(BF$18&gt;=BE$19,$BB$21*$B$2))),0)</f>
        <v>0</v>
      </c>
      <c r="BG74" s="300">
        <f>IF('Hoja De Calculo'!BH13&gt;='Hoja De Calculo'!BG13,IF(BG$18=100,($BB$21*BG$18*$B$2)-SUM($I74:BF74),IF(BG$18&gt;BF$19,((BG$18-BF$19+1)*$B$2*$BB$21),IF(BG$18&gt;=BF$19,$BB$21*$B$2))),0)</f>
        <v>0</v>
      </c>
      <c r="BH74" s="300">
        <f>IF('Hoja De Calculo'!BI13&gt;='Hoja De Calculo'!BH13,IF(BH$18=100,($BB$21*BH$18*$B$2)-SUM($I74:BG74),IF(BH$18&gt;BG$19,((BH$18-BG$19+1)*$B$2*$BB$21),IF(BH$18&gt;=BG$19,$BB$21*$B$2))),0)</f>
        <v>0</v>
      </c>
      <c r="BI74" s="300">
        <f>IF('Hoja De Calculo'!BJ13&gt;='Hoja De Calculo'!BI13,IF(BI$18=100,($BB$21*BI$18*$B$2)-SUM($I74:BH74),IF(BI$18&gt;BH$19,((BI$18-BH$19+1)*$B$2*$BB$21),IF(BI$18&gt;=BH$19,$BB$21*$B$2))),0)</f>
        <v>0</v>
      </c>
      <c r="BJ74" s="300">
        <f>IF('Hoja De Calculo'!BK13&gt;='Hoja De Calculo'!BJ13,IF(BJ$18=100,($BB$21*BJ$18*$B$2)-SUM($I74:BI74),IF(BJ$18&gt;BI$19,((BJ$18-BI$19+1)*$B$2*$BB$21),IF(BJ$18&gt;=BI$19,$BB$21*$B$2))),0)</f>
        <v>0</v>
      </c>
      <c r="BK74" s="300">
        <f>IF('Hoja De Calculo'!BL13&gt;='Hoja De Calculo'!BK13,IF(BK$18=100,($BB$21*BK$18*$B$2)-SUM($I74:BJ74),IF(BK$18&gt;BJ$19,((BK$18-BJ$19+1)*$B$2*$BB$21),IF(BK$18&gt;=BJ$19,$BB$21*$B$2))),0)</f>
        <v>0</v>
      </c>
      <c r="BL74" s="300">
        <f>IF('Hoja De Calculo'!BM13&gt;='Hoja De Calculo'!BL13,IF(BL$18=100,($BB$21*BL$18*$B$2)-SUM($I74:BK74),IF(BL$18&gt;BK$19,((BL$18-BK$19+1)*$B$2*$BB$21),IF(BL$18&gt;=BK$19,$BB$21*$B$2))),0)</f>
        <v>0</v>
      </c>
      <c r="BM74" s="300">
        <f>IF('Hoja De Calculo'!BN13&gt;='Hoja De Calculo'!BM13,IF(BM$18=100,($BB$21*BM$18*$B$2)-SUM($I74:BL74),IF(BM$18&gt;BL$19,((BM$18-BL$19+1)*$B$2*$BB$21),IF(BM$18&gt;=BL$19,$BB$21*$B$2))),0)</f>
        <v>0</v>
      </c>
      <c r="BN74" s="300">
        <f>IF('Hoja De Calculo'!BO13&gt;='Hoja De Calculo'!BN13,IF(BN$18=100,($BB$21*BN$18*$B$2)-SUM($I74:BM74),IF(BN$18&gt;BM$19,((BN$18-BM$19+1)*$B$2*$BB$21),IF(BN$18&gt;=BM$19,$BB$21*$B$2))),0)</f>
        <v>0</v>
      </c>
      <c r="BO74" s="300">
        <f>IF('Hoja De Calculo'!BP13&gt;='Hoja De Calculo'!BO13,IF(BO$18=100,($BB$21*BO$18*$B$2)-SUM($I74:BN74),IF(BO$18&gt;BN$19,((BO$18-BN$19+1)*$B$2*$BB$21),IF(BO$18&gt;=BN$19,$BB$21*$B$2))),0)</f>
        <v>0</v>
      </c>
      <c r="BP74" s="300">
        <f>IF('Hoja De Calculo'!BQ13&gt;='Hoja De Calculo'!BP13,IF(BP$18=100,($BB$21*BP$18*$B$2)-SUM($I74:BO74),IF(BP$18&gt;BO$19,((BP$18-BO$19+1)*$B$2*$BB$21),IF(BP$18&gt;=BO$19,$BB$21*$B$2))),0)</f>
        <v>0</v>
      </c>
      <c r="BQ74" s="300">
        <f>IF('Hoja De Calculo'!BR13&gt;='Hoja De Calculo'!BQ13,IF(BQ$18=100,($BB$21*BQ$18*$B$2)-SUM($I74:BP74),IF(BQ$18&gt;BP$19,((BQ$18-BP$19+1)*$B$2*$BB$21),IF(BQ$18&gt;=BP$19,$BB$21*$B$2))),0)</f>
        <v>0</v>
      </c>
      <c r="BR74" s="300">
        <f>IF('Hoja De Calculo'!BS13&gt;='Hoja De Calculo'!BR13,IF(BR$18=100,($BB$21*BR$18*$B$2)-SUM($I74:BQ74),IF(BR$18&gt;BQ$19,((BR$18-BQ$19+1)*$B$2*$BB$21),IF(BR$18&gt;=BQ$19,$BB$21*$B$2))),0)</f>
        <v>0</v>
      </c>
      <c r="BS74" s="300">
        <f>IF('Hoja De Calculo'!BT13&gt;='Hoja De Calculo'!BS13,IF(BS$18=100,($BB$21*BS$18*$B$2)-SUM($I74:BR74),IF(BS$18&gt;BR$19,((BS$18-BR$19+1)*$B$2*$BB$21),IF(BS$18&gt;=BR$19,$BB$21*$B$2))),0)</f>
        <v>0</v>
      </c>
      <c r="BT74" s="300">
        <f>IF('Hoja De Calculo'!BU13&gt;='Hoja De Calculo'!BT13,IF(BT$18=100,($BB$21*BT$18*$B$2)-SUM($I74:BS74),IF(BT$18&gt;BS$19,((BT$18-BS$19+1)*$B$2*$BB$21),IF(BT$18&gt;=BS$19,$BB$21*$B$2))),0)</f>
        <v>0</v>
      </c>
      <c r="BU74" s="300">
        <f>IF('Hoja De Calculo'!BV13&gt;='Hoja De Calculo'!BU13,IF(BU$18=100,($BB$21*BU$18*$B$2)-SUM($I74:BT74),IF(BU$18&gt;BT$19,((BU$18-BT$19+1)*$B$2*$BB$21),IF(BU$18&gt;=BT$19,$BB$21*$B$2))),0)</f>
        <v>0</v>
      </c>
      <c r="BV74" s="300">
        <f>IF('Hoja De Calculo'!BW13&gt;='Hoja De Calculo'!BV13,IF(BV$18=100,($BB$21*BV$18*$B$2)-SUM($I74:BU74),IF(BV$18&gt;BU$19,((BV$18-BU$19+1)*$B$2*$BB$21),IF(BV$18&gt;=BU$19,$BB$21*$B$2))),0)</f>
        <v>0</v>
      </c>
      <c r="BW74" s="300">
        <f>IF('Hoja De Calculo'!BX13&gt;='Hoja De Calculo'!BW13,IF(BW$18=100,($BB$21*BW$18*$B$2)-SUM($I74:BV74),IF(BW$18&gt;BV$19,((BW$18-BV$19+1)*$B$2*$BB$21),IF(BW$18&gt;=BV$19,$BB$21*$B$2))),0)</f>
        <v>0</v>
      </c>
      <c r="BX74" s="300">
        <f>IF('Hoja De Calculo'!BY13&gt;='Hoja De Calculo'!BX13,IF(BX$18=100,($BB$21*BX$18*$B$2)-SUM($I74:BW74),IF(BX$18&gt;BW$19,((BX$18-BW$19+1)*$B$2*$BB$21),IF(BX$18&gt;=BW$19,$BB$21*$B$2))),0)</f>
        <v>0</v>
      </c>
      <c r="BY74" s="300">
        <f>IF('Hoja De Calculo'!BZ13&gt;='Hoja De Calculo'!BY13,IF(BY$18=100,($BB$21*BY$18*$B$2)-SUM($I74:BX74),IF(BY$18&gt;BX$19,((BY$18-BX$19+1)*$B$2*$BB$21),IF(BY$18&gt;=BX$19,$BB$21*$B$2))),0)</f>
        <v>0</v>
      </c>
      <c r="BZ74" s="300">
        <f>IF('Hoja De Calculo'!CA13&gt;='Hoja De Calculo'!BZ13,IF(BZ$18=100,($BB$21*BZ$18*$B$2)-SUM($I74:BY74),IF(BZ$18&gt;BY$19,((BZ$18-BY$19+1)*$B$2*$BB$21),IF(BZ$18&gt;=BY$19,$BB$21*$B$2))),0)</f>
        <v>0</v>
      </c>
      <c r="CA74" s="300">
        <f>IF('Hoja De Calculo'!CB13&gt;='Hoja De Calculo'!CA13,IF(CA$18=100,($BB$21*CA$18*$B$2)-SUM($I74:BZ74),IF(CA$18&gt;BZ$19,((CA$18-BZ$19+1)*$B$2*$BB$21),IF(CA$18&gt;=BZ$19,$BB$21*$B$2))),0)</f>
        <v>0</v>
      </c>
      <c r="CB74" s="300">
        <f>IF('Hoja De Calculo'!CC13&gt;='Hoja De Calculo'!CB13,IF(CB$18=100,($BB$21*CB$18*$B$2)-SUM($I74:CA74),IF(CB$18&gt;CA$19,((CB$18-CA$19+1)*$B$2*$BB$21),IF(CB$18&gt;=CA$19,$BB$21*$B$2))),0)</f>
        <v>0</v>
      </c>
      <c r="CC74" s="300">
        <f>IF('Hoja De Calculo'!CD13&gt;='Hoja De Calculo'!CC13,IF(CC$18=100,($BB$21*CC$18*$B$2)-SUM($I74:CB74),IF(CC$18&gt;CB$19,((CC$18-CB$19+1)*$B$2*$BB$21),IF(CC$18&gt;=CB$19,$BB$21*$B$2))),0)</f>
        <v>0</v>
      </c>
      <c r="CD74" s="300">
        <f>IF('Hoja De Calculo'!CE13&gt;='Hoja De Calculo'!CD13,IF(CD$18=100,($BB$21*CD$18*$B$2)-SUM($I74:CC74),IF(CD$18&gt;CC$19,((CD$18-CC$19+1)*$B$2*$BB$21),IF(CD$18&gt;=CC$19,$BB$21*$B$2))),0)</f>
        <v>0</v>
      </c>
      <c r="CE74" s="300">
        <f>IF('Hoja De Calculo'!CF13&gt;='Hoja De Calculo'!CE13,IF(CE$18=100,($BB$21*CE$18*$B$2)-SUM($I74:CD74),IF(CE$18&gt;CD$19,((CE$18-CD$19+1)*$B$2*$BB$21),IF(CE$18&gt;=CD$19,$BB$21*$B$2))),0)</f>
        <v>0</v>
      </c>
      <c r="CF74" s="300">
        <f>IF('Hoja De Calculo'!CG13&gt;='Hoja De Calculo'!CF13,IF(CF$18=100,($BB$21*CF$18*$B$2)-SUM($I74:CE74),IF(CF$18&gt;CE$19,((CF$18-CE$19+1)*$B$2*$BB$21),IF(CF$18&gt;=CE$19,$BB$21*$B$2))),0)</f>
        <v>0</v>
      </c>
      <c r="CG74" s="300">
        <f>IF('Hoja De Calculo'!CH13&gt;='Hoja De Calculo'!CG13,IF(CG$18=100,($BB$21*CG$18*$B$2)-SUM($I74:CF74),IF(CG$18&gt;CF$19,((CG$18-CF$19+1)*$B$2*$BB$21),IF(CG$18&gt;=CF$19,$BB$21*$B$2))),0)</f>
        <v>0</v>
      </c>
      <c r="CH74" s="300">
        <f>IF('Hoja De Calculo'!CI13&gt;='Hoja De Calculo'!CH13,IF(CH$18=100,($BB$21*CH$18*$B$2)-SUM($I74:CG74),IF(CH$18&gt;CG$19,((CH$18-CG$19+1)*$B$2*$BB$21),IF(CH$18&gt;=CG$19,$BB$21*$B$2))),0)</f>
        <v>0</v>
      </c>
      <c r="CI74" s="300">
        <f>IF('Hoja De Calculo'!CJ13&gt;='Hoja De Calculo'!CI13,IF(CI$18=100,($BB$21*CI$18*$B$2)-SUM($I74:CH74),IF(CI$18&gt;CH$19,((CI$18-CH$19+1)*$B$2*$BB$21),IF(CI$18&gt;=CH$19,$BB$21*$B$2))),0)</f>
        <v>0</v>
      </c>
      <c r="CJ74" s="300">
        <f>IF('Hoja De Calculo'!CK13&gt;='Hoja De Calculo'!CJ13,IF(CJ$18=100,($BB$21*CJ$18*$B$2)-SUM($I74:CI74),IF(CJ$18&gt;CI$19,((CJ$18-CI$19+1)*$B$2*$BB$21),IF(CJ$18&gt;=CI$19,$BB$21*$B$2))),0)</f>
        <v>0</v>
      </c>
      <c r="CK74" s="300">
        <f>IF('Hoja De Calculo'!CL13&gt;='Hoja De Calculo'!CK13,IF(CK$18=100,($BB$21*CK$18*$B$2)-SUM($I74:CJ74),IF(CK$18&gt;CJ$19,((CK$18-CJ$19+1)*$B$2*$BB$21),IF(CK$18&gt;=CJ$19,$BB$21*$B$2))),0)</f>
        <v>0</v>
      </c>
      <c r="CL74" s="300">
        <f>IF('Hoja De Calculo'!CM13&gt;='Hoja De Calculo'!CL13,IF(CL$18=100,($BB$21*CL$18*$B$2)-SUM($I74:CK74),IF(CL$18&gt;CK$19,((CL$18-CK$19+1)*$B$2*$BB$21),IF(CL$18&gt;=CK$19,$BB$21*$B$2))),0)</f>
        <v>0</v>
      </c>
      <c r="CM74" s="300">
        <f>IF('Hoja De Calculo'!CN13&gt;='Hoja De Calculo'!CM13,IF(CM$18=100,($BB$21*CM$18*$B$2)-SUM($I74:CL74),IF(CM$18&gt;CL$19,((CM$18-CL$19+1)*$B$2*$BB$21),IF(CM$18&gt;=CL$19,$BB$21*$B$2))),0)</f>
        <v>0</v>
      </c>
      <c r="CN74" s="300">
        <f>IF('Hoja De Calculo'!CO13&gt;='Hoja De Calculo'!CN13,IF(CN$18=100,($BB$21*CN$18*$B$2)-SUM($I74:CM74),IF(CN$18&gt;CM$19,((CN$18-CM$19+1)*$B$2*$BB$21),IF(CN$18&gt;=CM$19,$BB$21*$B$2))),0)</f>
        <v>0</v>
      </c>
      <c r="CO74" s="300">
        <f>IF('Hoja De Calculo'!CP13&gt;='Hoja De Calculo'!CO13,IF(CO$18=100,($BB$21*CO$18*$B$2)-SUM($I74:CN74),IF(CO$18&gt;CN$19,((CO$18-CN$19+1)*$B$2*$BB$21),IF(CO$18&gt;=CN$19,$BB$21*$B$2))),0)</f>
        <v>0</v>
      </c>
      <c r="CP74" s="300">
        <f>IF('Hoja De Calculo'!CQ13&gt;='Hoja De Calculo'!CP13,IF(CP$18=100,($BB$21*CP$18*$B$2)-SUM($I74:CO74),IF(CP$18&gt;CO$19,((CP$18-CO$19+1)*$B$2*$BB$21),IF(CP$18&gt;=CO$19,$BB$21*$B$2))),0)</f>
        <v>0</v>
      </c>
      <c r="CQ74" s="300">
        <f>IF('Hoja De Calculo'!CR13&gt;='Hoja De Calculo'!CQ13,IF(CQ$18=100,($BB$21*CQ$18*$B$2)-SUM($I74:CP74),IF(CQ$18&gt;CP$19,((CQ$18-CP$19+1)*$B$2*$BB$21),IF(CQ$18&gt;=CP$19,$BB$21*$B$2))),0)</f>
        <v>0</v>
      </c>
      <c r="CR74" s="300">
        <f>IF('Hoja De Calculo'!CS13&gt;='Hoja De Calculo'!CR13,IF(CR$18=100,($BB$21*CR$18*$B$2)-SUM($I74:CQ74),IF(CR$18&gt;CQ$19,((CR$18-CQ$19+1)*$B$2*$BB$21),IF(CR$18&gt;=CQ$19,$BB$21*$B$2))),0)</f>
        <v>0</v>
      </c>
      <c r="CS74" s="300">
        <f>IF('Hoja De Calculo'!CT13&gt;='Hoja De Calculo'!CS13,IF(CS$18=100,($BB$21*CS$18*$B$2)-SUM($I74:CR74),IF(CS$18&gt;CR$19,((CS$18-CR$19+1)*$B$2*$BB$21),IF(CS$18&gt;=CR$19,$BB$21*$B$2))),0)</f>
        <v>0</v>
      </c>
      <c r="CT74" s="300">
        <f>IF('Hoja De Calculo'!CU13&gt;='Hoja De Calculo'!CT13,IF(CT$18=100,($BB$21*CT$18*$B$2)-SUM($I74:CS74),IF(CT$18&gt;CS$19,((CT$18-CS$19+1)*$B$2*$BB$21),IF(CT$18&gt;=CS$19,$BB$21*$B$2))),0)</f>
        <v>0</v>
      </c>
      <c r="CU74" s="300">
        <f>IF('Hoja De Calculo'!CV13&gt;='Hoja De Calculo'!CU13,IF(CU$18=100,($BB$21*CU$18*$B$2)-SUM($I74:CT74),IF(CU$18&gt;CT$19,((CU$18-CT$19+1)*$B$2*$BB$21),IF(CU$18&gt;=CT$19,$BB$21*$B$2))),0)</f>
        <v>0</v>
      </c>
      <c r="CV74" s="300">
        <f>IF('Hoja De Calculo'!CW13&gt;='Hoja De Calculo'!CV13,IF(CV$18=100,($BB$21*CV$18*$B$2)-SUM($I74:CU74),IF(CV$18&gt;CU$19,((CV$18-CU$19+1)*$B$2*$BB$21),IF(CV$18&gt;=CU$19,$BB$21*$B$2))),0)</f>
        <v>0</v>
      </c>
      <c r="CW74" s="300">
        <f>IF('Hoja De Calculo'!CX13&gt;='Hoja De Calculo'!CW13,IF(CW$18=100,($BB$21*CW$18*$B$2)-SUM($I74:CV74),IF(CW$18&gt;CV$19,((CW$18-CV$19+1)*$B$2*$BB$21),IF(CW$18&gt;=CV$19,$BB$21*$B$2))),0)</f>
        <v>0</v>
      </c>
    </row>
    <row r="75" spans="1:101" x14ac:dyDescent="0.35">
      <c r="A75" t="s">
        <v>208</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87">
        <f>(BC$21*$B$2*(BC$19+(IF(BC$19=100,0,1))))</f>
        <v>0</v>
      </c>
      <c r="BD75" s="300">
        <f>IF('Hoja De Calculo'!BE13&gt;='Hoja De Calculo'!BD13,IF(BD$18=100,($BC$21*BD$18*$B$2)-SUM($I75:BC75),IF(BD$18&gt;BC$19,((BD$18-BC$19+1)*$B$2*$BC$21),IF(BD$18&gt;=BC$19,$BC$21*$B$2))),0)</f>
        <v>0</v>
      </c>
      <c r="BE75" s="300">
        <f>IF('Hoja De Calculo'!BF13&gt;='Hoja De Calculo'!BE13,IF(BE$18=100,($BC$21*BE$18*$B$2)-SUM($I75:BD75),IF(BE$18&gt;BD$19,((BE$18-BD$19+1)*$B$2*$BC$21),IF(BE$18&gt;=BD$19,$BC$21*$B$2))),0)</f>
        <v>0</v>
      </c>
      <c r="BF75" s="300">
        <f>IF('Hoja De Calculo'!BG13&gt;='Hoja De Calculo'!BF13,IF(BF$18=100,($BC$21*BF$18*$B$2)-SUM($I75:BE75),IF(BF$18&gt;BE$19,((BF$18-BE$19+1)*$B$2*$BC$21),IF(BF$18&gt;=BE$19,$BC$21*$B$2))),0)</f>
        <v>0</v>
      </c>
      <c r="BG75" s="300">
        <f>IF('Hoja De Calculo'!BH13&gt;='Hoja De Calculo'!BG13,IF(BG$18=100,($BC$21*BG$18*$B$2)-SUM($I75:BF75),IF(BG$18&gt;BF$19,((BG$18-BF$19+1)*$B$2*$BC$21),IF(BG$18&gt;=BF$19,$BC$21*$B$2))),0)</f>
        <v>0</v>
      </c>
      <c r="BH75" s="300">
        <f>IF('Hoja De Calculo'!BI13&gt;='Hoja De Calculo'!BH13,IF(BH$18=100,($BC$21*BH$18*$B$2)-SUM($I75:BG75),IF(BH$18&gt;BG$19,((BH$18-BG$19+1)*$B$2*$BC$21),IF(BH$18&gt;=BG$19,$BC$21*$B$2))),0)</f>
        <v>0</v>
      </c>
      <c r="BI75" s="300">
        <f>IF('Hoja De Calculo'!BJ13&gt;='Hoja De Calculo'!BI13,IF(BI$18=100,($BC$21*BI$18*$B$2)-SUM($I75:BH75),IF(BI$18&gt;BH$19,((BI$18-BH$19+1)*$B$2*$BC$21),IF(BI$18&gt;=BH$19,$BC$21*$B$2))),0)</f>
        <v>0</v>
      </c>
      <c r="BJ75" s="300">
        <f>IF('Hoja De Calculo'!BK13&gt;='Hoja De Calculo'!BJ13,IF(BJ$18=100,($BC$21*BJ$18*$B$2)-SUM($I75:BI75),IF(BJ$18&gt;BI$19,((BJ$18-BI$19+1)*$B$2*$BC$21),IF(BJ$18&gt;=BI$19,$BC$21*$B$2))),0)</f>
        <v>0</v>
      </c>
      <c r="BK75" s="300">
        <f>IF('Hoja De Calculo'!BL13&gt;='Hoja De Calculo'!BK13,IF(BK$18=100,($BC$21*BK$18*$B$2)-SUM($I75:BJ75),IF(BK$18&gt;BJ$19,((BK$18-BJ$19+1)*$B$2*$BC$21),IF(BK$18&gt;=BJ$19,$BC$21*$B$2))),0)</f>
        <v>0</v>
      </c>
      <c r="BL75" s="300">
        <f>IF('Hoja De Calculo'!BM13&gt;='Hoja De Calculo'!BL13,IF(BL$18=100,($BC$21*BL$18*$B$2)-SUM($I75:BK75),IF(BL$18&gt;BK$19,((BL$18-BK$19+1)*$B$2*$BC$21),IF(BL$18&gt;=BK$19,$BC$21*$B$2))),0)</f>
        <v>0</v>
      </c>
      <c r="BM75" s="300">
        <f>IF('Hoja De Calculo'!BN13&gt;='Hoja De Calculo'!BM13,IF(BM$18=100,($BC$21*BM$18*$B$2)-SUM($I75:BL75),IF(BM$18&gt;BL$19,((BM$18-BL$19+1)*$B$2*$BC$21),IF(BM$18&gt;=BL$19,$BC$21*$B$2))),0)</f>
        <v>0</v>
      </c>
      <c r="BN75" s="300">
        <f>IF('Hoja De Calculo'!BO13&gt;='Hoja De Calculo'!BN13,IF(BN$18=100,($BC$21*BN$18*$B$2)-SUM($I75:BM75),IF(BN$18&gt;BM$19,((BN$18-BM$19+1)*$B$2*$BC$21),IF(BN$18&gt;=BM$19,$BC$21*$B$2))),0)</f>
        <v>0</v>
      </c>
      <c r="BO75" s="300">
        <f>IF('Hoja De Calculo'!BP13&gt;='Hoja De Calculo'!BO13,IF(BO$18=100,($BC$21*BO$18*$B$2)-SUM($I75:BN75),IF(BO$18&gt;BN$19,((BO$18-BN$19+1)*$B$2*$BC$21),IF(BO$18&gt;=BN$19,$BC$21*$B$2))),0)</f>
        <v>0</v>
      </c>
      <c r="BP75" s="300">
        <f>IF('Hoja De Calculo'!BQ13&gt;='Hoja De Calculo'!BP13,IF(BP$18=100,($BC$21*BP$18*$B$2)-SUM($I75:BO75),IF(BP$18&gt;BO$19,((BP$18-BO$19+1)*$B$2*$BC$21),IF(BP$18&gt;=BO$19,$BC$21*$B$2))),0)</f>
        <v>0</v>
      </c>
      <c r="BQ75" s="300">
        <f>IF('Hoja De Calculo'!BR13&gt;='Hoja De Calculo'!BQ13,IF(BQ$18=100,($BC$21*BQ$18*$B$2)-SUM($I75:BP75),IF(BQ$18&gt;BP$19,((BQ$18-BP$19+1)*$B$2*$BC$21),IF(BQ$18&gt;=BP$19,$BC$21*$B$2))),0)</f>
        <v>0</v>
      </c>
      <c r="BR75" s="300">
        <f>IF('Hoja De Calculo'!BS13&gt;='Hoja De Calculo'!BR13,IF(BR$18=100,($BC$21*BR$18*$B$2)-SUM($I75:BQ75),IF(BR$18&gt;BQ$19,((BR$18-BQ$19+1)*$B$2*$BC$21),IF(BR$18&gt;=BQ$19,$BC$21*$B$2))),0)</f>
        <v>0</v>
      </c>
      <c r="BS75" s="300">
        <f>IF('Hoja De Calculo'!BT13&gt;='Hoja De Calculo'!BS13,IF(BS$18=100,($BC$21*BS$18*$B$2)-SUM($I75:BR75),IF(BS$18&gt;BR$19,((BS$18-BR$19+1)*$B$2*$BC$21),IF(BS$18&gt;=BR$19,$BC$21*$B$2))),0)</f>
        <v>0</v>
      </c>
      <c r="BT75" s="300">
        <f>IF('Hoja De Calculo'!BU13&gt;='Hoja De Calculo'!BT13,IF(BT$18=100,($BC$21*BT$18*$B$2)-SUM($I75:BS75),IF(BT$18&gt;BS$19,((BT$18-BS$19+1)*$B$2*$BC$21),IF(BT$18&gt;=BS$19,$BC$21*$B$2))),0)</f>
        <v>0</v>
      </c>
      <c r="BU75" s="300">
        <f>IF('Hoja De Calculo'!BV13&gt;='Hoja De Calculo'!BU13,IF(BU$18=100,($BC$21*BU$18*$B$2)-SUM($I75:BT75),IF(BU$18&gt;BT$19,((BU$18-BT$19+1)*$B$2*$BC$21),IF(BU$18&gt;=BT$19,$BC$21*$B$2))),0)</f>
        <v>0</v>
      </c>
      <c r="BV75" s="300">
        <f>IF('Hoja De Calculo'!BW13&gt;='Hoja De Calculo'!BV13,IF(BV$18=100,($BC$21*BV$18*$B$2)-SUM($I75:BU75),IF(BV$18&gt;BU$19,((BV$18-BU$19+1)*$B$2*$BC$21),IF(BV$18&gt;=BU$19,$BC$21*$B$2))),0)</f>
        <v>0</v>
      </c>
      <c r="BW75" s="300">
        <f>IF('Hoja De Calculo'!BX13&gt;='Hoja De Calculo'!BW13,IF(BW$18=100,($BC$21*BW$18*$B$2)-SUM($I75:BV75),IF(BW$18&gt;BV$19,((BW$18-BV$19+1)*$B$2*$BC$21),IF(BW$18&gt;=BV$19,$BC$21*$B$2))),0)</f>
        <v>0</v>
      </c>
      <c r="BX75" s="300">
        <f>IF('Hoja De Calculo'!BY13&gt;='Hoja De Calculo'!BX13,IF(BX$18=100,($BC$21*BX$18*$B$2)-SUM($I75:BW75),IF(BX$18&gt;BW$19,((BX$18-BW$19+1)*$B$2*$BC$21),IF(BX$18&gt;=BW$19,$BC$21*$B$2))),0)</f>
        <v>0</v>
      </c>
      <c r="BY75" s="300">
        <f>IF('Hoja De Calculo'!BZ13&gt;='Hoja De Calculo'!BY13,IF(BY$18=100,($BC$21*BY$18*$B$2)-SUM($I75:BX75),IF(BY$18&gt;BX$19,((BY$18-BX$19+1)*$B$2*$BC$21),IF(BY$18&gt;=BX$19,$BC$21*$B$2))),0)</f>
        <v>0</v>
      </c>
      <c r="BZ75" s="300">
        <f>IF('Hoja De Calculo'!CA13&gt;='Hoja De Calculo'!BZ13,IF(BZ$18=100,($BC$21*BZ$18*$B$2)-SUM($I75:BY75),IF(BZ$18&gt;BY$19,((BZ$18-BY$19+1)*$B$2*$BC$21),IF(BZ$18&gt;=BY$19,$BC$21*$B$2))),0)</f>
        <v>0</v>
      </c>
      <c r="CA75" s="300">
        <f>IF('Hoja De Calculo'!CB13&gt;='Hoja De Calculo'!CA13,IF(CA$18=100,($BC$21*CA$18*$B$2)-SUM($I75:BZ75),IF(CA$18&gt;BZ$19,((CA$18-BZ$19+1)*$B$2*$BC$21),IF(CA$18&gt;=BZ$19,$BC$21*$B$2))),0)</f>
        <v>0</v>
      </c>
      <c r="CB75" s="300">
        <f>IF('Hoja De Calculo'!CC13&gt;='Hoja De Calculo'!CB13,IF(CB$18=100,($BC$21*CB$18*$B$2)-SUM($I75:CA75),IF(CB$18&gt;CA$19,((CB$18-CA$19+1)*$B$2*$BC$21),IF(CB$18&gt;=CA$19,$BC$21*$B$2))),0)</f>
        <v>0</v>
      </c>
      <c r="CC75" s="300">
        <f>IF('Hoja De Calculo'!CD13&gt;='Hoja De Calculo'!CC13,IF(CC$18=100,($BC$21*CC$18*$B$2)-SUM($I75:CB75),IF(CC$18&gt;CB$19,((CC$18-CB$19+1)*$B$2*$BC$21),IF(CC$18&gt;=CB$19,$BC$21*$B$2))),0)</f>
        <v>0</v>
      </c>
      <c r="CD75" s="300">
        <f>IF('Hoja De Calculo'!CE13&gt;='Hoja De Calculo'!CD13,IF(CD$18=100,($BC$21*CD$18*$B$2)-SUM($I75:CC75),IF(CD$18&gt;CC$19,((CD$18-CC$19+1)*$B$2*$BC$21),IF(CD$18&gt;=CC$19,$BC$21*$B$2))),0)</f>
        <v>0</v>
      </c>
      <c r="CE75" s="300">
        <f>IF('Hoja De Calculo'!CF13&gt;='Hoja De Calculo'!CE13,IF(CE$18=100,($BC$21*CE$18*$B$2)-SUM($I75:CD75),IF(CE$18&gt;CD$19,((CE$18-CD$19+1)*$B$2*$BC$21),IF(CE$18&gt;=CD$19,$BC$21*$B$2))),0)</f>
        <v>0</v>
      </c>
      <c r="CF75" s="300">
        <f>IF('Hoja De Calculo'!CG13&gt;='Hoja De Calculo'!CF13,IF(CF$18=100,($BC$21*CF$18*$B$2)-SUM($I75:CE75),IF(CF$18&gt;CE$19,((CF$18-CE$19+1)*$B$2*$BC$21),IF(CF$18&gt;=CE$19,$BC$21*$B$2))),0)</f>
        <v>0</v>
      </c>
      <c r="CG75" s="300">
        <f>IF('Hoja De Calculo'!CH13&gt;='Hoja De Calculo'!CG13,IF(CG$18=100,($BC$21*CG$18*$B$2)-SUM($I75:CF75),IF(CG$18&gt;CF$19,((CG$18-CF$19+1)*$B$2*$BC$21),IF(CG$18&gt;=CF$19,$BC$21*$B$2))),0)</f>
        <v>0</v>
      </c>
      <c r="CH75" s="300">
        <f>IF('Hoja De Calculo'!CI13&gt;='Hoja De Calculo'!CH13,IF(CH$18=100,($BC$21*CH$18*$B$2)-SUM($I75:CG75),IF(CH$18&gt;CG$19,((CH$18-CG$19+1)*$B$2*$BC$21),IF(CH$18&gt;=CG$19,$BC$21*$B$2))),0)</f>
        <v>0</v>
      </c>
      <c r="CI75" s="300">
        <f>IF('Hoja De Calculo'!CJ13&gt;='Hoja De Calculo'!CI13,IF(CI$18=100,($BC$21*CI$18*$B$2)-SUM($I75:CH75),IF(CI$18&gt;CH$19,((CI$18-CH$19+1)*$B$2*$BC$21),IF(CI$18&gt;=CH$19,$BC$21*$B$2))),0)</f>
        <v>0</v>
      </c>
      <c r="CJ75" s="300">
        <f>IF('Hoja De Calculo'!CK13&gt;='Hoja De Calculo'!CJ13,IF(CJ$18=100,($BC$21*CJ$18*$B$2)-SUM($I75:CI75),IF(CJ$18&gt;CI$19,((CJ$18-CI$19+1)*$B$2*$BC$21),IF(CJ$18&gt;=CI$19,$BC$21*$B$2))),0)</f>
        <v>0</v>
      </c>
      <c r="CK75" s="300">
        <f>IF('Hoja De Calculo'!CL13&gt;='Hoja De Calculo'!CK13,IF(CK$18=100,($BC$21*CK$18*$B$2)-SUM($I75:CJ75),IF(CK$18&gt;CJ$19,((CK$18-CJ$19+1)*$B$2*$BC$21),IF(CK$18&gt;=CJ$19,$BC$21*$B$2))),0)</f>
        <v>0</v>
      </c>
      <c r="CL75" s="300">
        <f>IF('Hoja De Calculo'!CM13&gt;='Hoja De Calculo'!CL13,IF(CL$18=100,($BC$21*CL$18*$B$2)-SUM($I75:CK75),IF(CL$18&gt;CK$19,((CL$18-CK$19+1)*$B$2*$BC$21),IF(CL$18&gt;=CK$19,$BC$21*$B$2))),0)</f>
        <v>0</v>
      </c>
      <c r="CM75" s="300">
        <f>IF('Hoja De Calculo'!CN13&gt;='Hoja De Calculo'!CM13,IF(CM$18=100,($BC$21*CM$18*$B$2)-SUM($I75:CL75),IF(CM$18&gt;CL$19,((CM$18-CL$19+1)*$B$2*$BC$21),IF(CM$18&gt;=CL$19,$BC$21*$B$2))),0)</f>
        <v>0</v>
      </c>
      <c r="CN75" s="300">
        <f>IF('Hoja De Calculo'!CO13&gt;='Hoja De Calculo'!CN13,IF(CN$18=100,($BC$21*CN$18*$B$2)-SUM($I75:CM75),IF(CN$18&gt;CM$19,((CN$18-CM$19+1)*$B$2*$BC$21),IF(CN$18&gt;=CM$19,$BC$21*$B$2))),0)</f>
        <v>0</v>
      </c>
      <c r="CO75" s="300">
        <f>IF('Hoja De Calculo'!CP13&gt;='Hoja De Calculo'!CO13,IF(CO$18=100,($BC$21*CO$18*$B$2)-SUM($I75:CN75),IF(CO$18&gt;CN$19,((CO$18-CN$19+1)*$B$2*$BC$21),IF(CO$18&gt;=CN$19,$BC$21*$B$2))),0)</f>
        <v>0</v>
      </c>
      <c r="CP75" s="300">
        <f>IF('Hoja De Calculo'!CQ13&gt;='Hoja De Calculo'!CP13,IF(CP$18=100,($BC$21*CP$18*$B$2)-SUM($I75:CO75),IF(CP$18&gt;CO$19,((CP$18-CO$19+1)*$B$2*$BC$21),IF(CP$18&gt;=CO$19,$BC$21*$B$2))),0)</f>
        <v>0</v>
      </c>
      <c r="CQ75" s="300">
        <f>IF('Hoja De Calculo'!CR13&gt;='Hoja De Calculo'!CQ13,IF(CQ$18=100,($BC$21*CQ$18*$B$2)-SUM($I75:CP75),IF(CQ$18&gt;CP$19,((CQ$18-CP$19+1)*$B$2*$BC$21),IF(CQ$18&gt;=CP$19,$BC$21*$B$2))),0)</f>
        <v>0</v>
      </c>
      <c r="CR75" s="300">
        <f>IF('Hoja De Calculo'!CS13&gt;='Hoja De Calculo'!CR13,IF(CR$18=100,($BC$21*CR$18*$B$2)-SUM($I75:CQ75),IF(CR$18&gt;CQ$19,((CR$18-CQ$19+1)*$B$2*$BC$21),IF(CR$18&gt;=CQ$19,$BC$21*$B$2))),0)</f>
        <v>0</v>
      </c>
      <c r="CS75" s="300">
        <f>IF('Hoja De Calculo'!CT13&gt;='Hoja De Calculo'!CS13,IF(CS$18=100,($BC$21*CS$18*$B$2)-SUM($I75:CR75),IF(CS$18&gt;CR$19,((CS$18-CR$19+1)*$B$2*$BC$21),IF(CS$18&gt;=CR$19,$BC$21*$B$2))),0)</f>
        <v>0</v>
      </c>
      <c r="CT75" s="300">
        <f>IF('Hoja De Calculo'!CU13&gt;='Hoja De Calculo'!CT13,IF(CT$18=100,($BC$21*CT$18*$B$2)-SUM($I75:CS75),IF(CT$18&gt;CS$19,((CT$18-CS$19+1)*$B$2*$BC$21),IF(CT$18&gt;=CS$19,$BC$21*$B$2))),0)</f>
        <v>0</v>
      </c>
      <c r="CU75" s="300">
        <f>IF('Hoja De Calculo'!CV13&gt;='Hoja De Calculo'!CU13,IF(CU$18=100,($BC$21*CU$18*$B$2)-SUM($I75:CT75),IF(CU$18&gt;CT$19,((CU$18-CT$19+1)*$B$2*$BC$21),IF(CU$18&gt;=CT$19,$BC$21*$B$2))),0)</f>
        <v>0</v>
      </c>
      <c r="CV75" s="300">
        <f>IF('Hoja De Calculo'!CW13&gt;='Hoja De Calculo'!CV13,IF(CV$18=100,($BC$21*CV$18*$B$2)-SUM($I75:CU75),IF(CV$18&gt;CU$19,((CV$18-CU$19+1)*$B$2*$BC$21),IF(CV$18&gt;=CU$19,$BC$21*$B$2))),0)</f>
        <v>0</v>
      </c>
      <c r="CW75" s="300">
        <f>IF('Hoja De Calculo'!CX13&gt;='Hoja De Calculo'!CW13,IF(CW$18=100,($BC$21*CW$18*$B$2)-SUM($I75:CV75),IF(CW$18&gt;CV$19,((CW$18-CV$19+1)*$B$2*$BC$21),IF(CW$18&gt;=CV$19,$BC$21*$B$2))),0)</f>
        <v>0</v>
      </c>
    </row>
    <row r="76" spans="1:101" x14ac:dyDescent="0.35">
      <c r="A76" t="s">
        <v>209</v>
      </c>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87">
        <f>(BD$21*$B$2*(BD$19+(IF(BD$19=100,0,1))))</f>
        <v>0</v>
      </c>
      <c r="BE76" s="300">
        <f>IF('Hoja De Calculo'!BF13&gt;='Hoja De Calculo'!BE13,IF(BE$18=100,($BD$21*BE$18*$B$2)-SUM($I76:BD76),IF(BE$18&gt;BD$19,((BE$18-BD$19+1)*$B$2*$BD$21),IF(BE$18&gt;=BD$19,$BD$21*$B$2))),0)</f>
        <v>0</v>
      </c>
      <c r="BF76" s="300">
        <f>IF('Hoja De Calculo'!BG13&gt;='Hoja De Calculo'!BF13,IF(BF$18=100,($BD$21*BF$18*$B$2)-SUM($I76:BE76),IF(BF$18&gt;BE$19,((BF$18-BE$19+1)*$B$2*$BD$21),IF(BF$18&gt;=BE$19,$BD$21*$B$2))),0)</f>
        <v>0</v>
      </c>
      <c r="BG76" s="300">
        <f>IF('Hoja De Calculo'!BH13&gt;='Hoja De Calculo'!BG13,IF(BG$18=100,($BD$21*BG$18*$B$2)-SUM($I76:BF76),IF(BG$18&gt;BF$19,((BG$18-BF$19+1)*$B$2*$BD$21),IF(BG$18&gt;=BF$19,$BD$21*$B$2))),0)</f>
        <v>0</v>
      </c>
      <c r="BH76" s="300">
        <f>IF('Hoja De Calculo'!BI13&gt;='Hoja De Calculo'!BH13,IF(BH$18=100,($BD$21*BH$18*$B$2)-SUM($I76:BG76),IF(BH$18&gt;BG$19,((BH$18-BG$19+1)*$B$2*$BD$21),IF(BH$18&gt;=BG$19,$BD$21*$B$2))),0)</f>
        <v>0</v>
      </c>
      <c r="BI76" s="300">
        <f>IF('Hoja De Calculo'!BJ13&gt;='Hoja De Calculo'!BI13,IF(BI$18=100,($BD$21*BI$18*$B$2)-SUM($I76:BH76),IF(BI$18&gt;BH$19,((BI$18-BH$19+1)*$B$2*$BD$21),IF(BI$18&gt;=BH$19,$BD$21*$B$2))),0)</f>
        <v>0</v>
      </c>
      <c r="BJ76" s="300">
        <f>IF('Hoja De Calculo'!BK13&gt;='Hoja De Calculo'!BJ13,IF(BJ$18=100,($BD$21*BJ$18*$B$2)-SUM($I76:BI76),IF(BJ$18&gt;BI$19,((BJ$18-BI$19+1)*$B$2*$BD$21),IF(BJ$18&gt;=BI$19,$BD$21*$B$2))),0)</f>
        <v>0</v>
      </c>
      <c r="BK76" s="300">
        <f>IF('Hoja De Calculo'!BL13&gt;='Hoja De Calculo'!BK13,IF(BK$18=100,($BD$21*BK$18*$B$2)-SUM($I76:BJ76),IF(BK$18&gt;BJ$19,((BK$18-BJ$19+1)*$B$2*$BD$21),IF(BK$18&gt;=BJ$19,$BD$21*$B$2))),0)</f>
        <v>0</v>
      </c>
      <c r="BL76" s="300">
        <f>IF('Hoja De Calculo'!BM13&gt;='Hoja De Calculo'!BL13,IF(BL$18=100,($BD$21*BL$18*$B$2)-SUM($I76:BK76),IF(BL$18&gt;BK$19,((BL$18-BK$19+1)*$B$2*$BD$21),IF(BL$18&gt;=BK$19,$BD$21*$B$2))),0)</f>
        <v>0</v>
      </c>
      <c r="BM76" s="300">
        <f>IF('Hoja De Calculo'!BN13&gt;='Hoja De Calculo'!BM13,IF(BM$18=100,($BD$21*BM$18*$B$2)-SUM($I76:BL76),IF(BM$18&gt;BL$19,((BM$18-BL$19+1)*$B$2*$BD$21),IF(BM$18&gt;=BL$19,$BD$21*$B$2))),0)</f>
        <v>0</v>
      </c>
      <c r="BN76" s="300">
        <f>IF('Hoja De Calculo'!BO13&gt;='Hoja De Calculo'!BN13,IF(BN$18=100,($BD$21*BN$18*$B$2)-SUM($I76:BM76),IF(BN$18&gt;BM$19,((BN$18-BM$19+1)*$B$2*$BD$21),IF(BN$18&gt;=BM$19,$BD$21*$B$2))),0)</f>
        <v>0</v>
      </c>
      <c r="BO76" s="300">
        <f>IF('Hoja De Calculo'!BP13&gt;='Hoja De Calculo'!BO13,IF(BO$18=100,($BD$21*BO$18*$B$2)-SUM($I76:BN76),IF(BO$18&gt;BN$19,((BO$18-BN$19+1)*$B$2*$BD$21),IF(BO$18&gt;=BN$19,$BD$21*$B$2))),0)</f>
        <v>0</v>
      </c>
      <c r="BP76" s="300">
        <f>IF('Hoja De Calculo'!BQ13&gt;='Hoja De Calculo'!BP13,IF(BP$18=100,($BD$21*BP$18*$B$2)-SUM($I76:BO76),IF(BP$18&gt;BO$19,((BP$18-BO$19+1)*$B$2*$BD$21),IF(BP$18&gt;=BO$19,$BD$21*$B$2))),0)</f>
        <v>0</v>
      </c>
      <c r="BQ76" s="300">
        <f>IF('Hoja De Calculo'!BR13&gt;='Hoja De Calculo'!BQ13,IF(BQ$18=100,($BD$21*BQ$18*$B$2)-SUM($I76:BP76),IF(BQ$18&gt;BP$19,((BQ$18-BP$19+1)*$B$2*$BD$21),IF(BQ$18&gt;=BP$19,$BD$21*$B$2))),0)</f>
        <v>0</v>
      </c>
      <c r="BR76" s="300">
        <f>IF('Hoja De Calculo'!BS13&gt;='Hoja De Calculo'!BR13,IF(BR$18=100,($BD$21*BR$18*$B$2)-SUM($I76:BQ76),IF(BR$18&gt;BQ$19,((BR$18-BQ$19+1)*$B$2*$BD$21),IF(BR$18&gt;=BQ$19,$BD$21*$B$2))),0)</f>
        <v>0</v>
      </c>
      <c r="BS76" s="300">
        <f>IF('Hoja De Calculo'!BT13&gt;='Hoja De Calculo'!BS13,IF(BS$18=100,($BD$21*BS$18*$B$2)-SUM($I76:BR76),IF(BS$18&gt;BR$19,((BS$18-BR$19+1)*$B$2*$BD$21),IF(BS$18&gt;=BR$19,$BD$21*$B$2))),0)</f>
        <v>0</v>
      </c>
      <c r="BT76" s="300">
        <f>IF('Hoja De Calculo'!BU13&gt;='Hoja De Calculo'!BT13,IF(BT$18=100,($BD$21*BT$18*$B$2)-SUM($I76:BS76),IF(BT$18&gt;BS$19,((BT$18-BS$19+1)*$B$2*$BD$21),IF(BT$18&gt;=BS$19,$BD$21*$B$2))),0)</f>
        <v>0</v>
      </c>
      <c r="BU76" s="300">
        <f>IF('Hoja De Calculo'!BV13&gt;='Hoja De Calculo'!BU13,IF(BU$18=100,($BD$21*BU$18*$B$2)-SUM($I76:BT76),IF(BU$18&gt;BT$19,((BU$18-BT$19+1)*$B$2*$BD$21),IF(BU$18&gt;=BT$19,$BD$21*$B$2))),0)</f>
        <v>0</v>
      </c>
      <c r="BV76" s="300">
        <f>IF('Hoja De Calculo'!BW13&gt;='Hoja De Calculo'!BV13,IF(BV$18=100,($BD$21*BV$18*$B$2)-SUM($I76:BU76),IF(BV$18&gt;BU$19,((BV$18-BU$19+1)*$B$2*$BD$21),IF(BV$18&gt;=BU$19,$BD$21*$B$2))),0)</f>
        <v>0</v>
      </c>
      <c r="BW76" s="300">
        <f>IF('Hoja De Calculo'!BX13&gt;='Hoja De Calculo'!BW13,IF(BW$18=100,($BD$21*BW$18*$B$2)-SUM($I76:BV76),IF(BW$18&gt;BV$19,((BW$18-BV$19+1)*$B$2*$BD$21),IF(BW$18&gt;=BV$19,$BD$21*$B$2))),0)</f>
        <v>0</v>
      </c>
      <c r="BX76" s="300">
        <f>IF('Hoja De Calculo'!BY13&gt;='Hoja De Calculo'!BX13,IF(BX$18=100,($BD$21*BX$18*$B$2)-SUM($I76:BW76),IF(BX$18&gt;BW$19,((BX$18-BW$19+1)*$B$2*$BD$21),IF(BX$18&gt;=BW$19,$BD$21*$B$2))),0)</f>
        <v>0</v>
      </c>
      <c r="BY76" s="300">
        <f>IF('Hoja De Calculo'!BZ13&gt;='Hoja De Calculo'!BY13,IF(BY$18=100,($BD$21*BY$18*$B$2)-SUM($I76:BX76),IF(BY$18&gt;BX$19,((BY$18-BX$19+1)*$B$2*$BD$21),IF(BY$18&gt;=BX$19,$BD$21*$B$2))),0)</f>
        <v>0</v>
      </c>
      <c r="BZ76" s="300">
        <f>IF('Hoja De Calculo'!CA13&gt;='Hoja De Calculo'!BZ13,IF(BZ$18=100,($BD$21*BZ$18*$B$2)-SUM($I76:BY76),IF(BZ$18&gt;BY$19,((BZ$18-BY$19+1)*$B$2*$BD$21),IF(BZ$18&gt;=BY$19,$BD$21*$B$2))),0)</f>
        <v>0</v>
      </c>
      <c r="CA76" s="300">
        <f>IF('Hoja De Calculo'!CB13&gt;='Hoja De Calculo'!CA13,IF(CA$18=100,($BD$21*CA$18*$B$2)-SUM($I76:BZ76),IF(CA$18&gt;BZ$19,((CA$18-BZ$19+1)*$B$2*$BD$21),IF(CA$18&gt;=BZ$19,$BD$21*$B$2))),0)</f>
        <v>0</v>
      </c>
      <c r="CB76" s="300">
        <f>IF('Hoja De Calculo'!CC13&gt;='Hoja De Calculo'!CB13,IF(CB$18=100,($BD$21*CB$18*$B$2)-SUM($I76:CA76),IF(CB$18&gt;CA$19,((CB$18-CA$19+1)*$B$2*$BD$21),IF(CB$18&gt;=CA$19,$BD$21*$B$2))),0)</f>
        <v>0</v>
      </c>
      <c r="CC76" s="300">
        <f>IF('Hoja De Calculo'!CD13&gt;='Hoja De Calculo'!CC13,IF(CC$18=100,($BD$21*CC$18*$B$2)-SUM($I76:CB76),IF(CC$18&gt;CB$19,((CC$18-CB$19+1)*$B$2*$BD$21),IF(CC$18&gt;=CB$19,$BD$21*$B$2))),0)</f>
        <v>0</v>
      </c>
      <c r="CD76" s="300">
        <f>IF('Hoja De Calculo'!CE13&gt;='Hoja De Calculo'!CD13,IF(CD$18=100,($BD$21*CD$18*$B$2)-SUM($I76:CC76),IF(CD$18&gt;CC$19,((CD$18-CC$19+1)*$B$2*$BD$21),IF(CD$18&gt;=CC$19,$BD$21*$B$2))),0)</f>
        <v>0</v>
      </c>
      <c r="CE76" s="300">
        <f>IF('Hoja De Calculo'!CF13&gt;='Hoja De Calculo'!CE13,IF(CE$18=100,($BD$21*CE$18*$B$2)-SUM($I76:CD76),IF(CE$18&gt;CD$19,((CE$18-CD$19+1)*$B$2*$BD$21),IF(CE$18&gt;=CD$19,$BD$21*$B$2))),0)</f>
        <v>0</v>
      </c>
      <c r="CF76" s="300">
        <f>IF('Hoja De Calculo'!CG13&gt;='Hoja De Calculo'!CF13,IF(CF$18=100,($BD$21*CF$18*$B$2)-SUM($I76:CE76),IF(CF$18&gt;CE$19,((CF$18-CE$19+1)*$B$2*$BD$21),IF(CF$18&gt;=CE$19,$BD$21*$B$2))),0)</f>
        <v>0</v>
      </c>
      <c r="CG76" s="300">
        <f>IF('Hoja De Calculo'!CH13&gt;='Hoja De Calculo'!CG13,IF(CG$18=100,($BD$21*CG$18*$B$2)-SUM($I76:CF76),IF(CG$18&gt;CF$19,((CG$18-CF$19+1)*$B$2*$BD$21),IF(CG$18&gt;=CF$19,$BD$21*$B$2))),0)</f>
        <v>0</v>
      </c>
      <c r="CH76" s="300">
        <f>IF('Hoja De Calculo'!CI13&gt;='Hoja De Calculo'!CH13,IF(CH$18=100,($BD$21*CH$18*$B$2)-SUM($I76:CG76),IF(CH$18&gt;CG$19,((CH$18-CG$19+1)*$B$2*$BD$21),IF(CH$18&gt;=CG$19,$BD$21*$B$2))),0)</f>
        <v>0</v>
      </c>
      <c r="CI76" s="300">
        <f>IF('Hoja De Calculo'!CJ13&gt;='Hoja De Calculo'!CI13,IF(CI$18=100,($BD$21*CI$18*$B$2)-SUM($I76:CH76),IF(CI$18&gt;CH$19,((CI$18-CH$19+1)*$B$2*$BD$21),IF(CI$18&gt;=CH$19,$BD$21*$B$2))),0)</f>
        <v>0</v>
      </c>
      <c r="CJ76" s="300">
        <f>IF('Hoja De Calculo'!CK13&gt;='Hoja De Calculo'!CJ13,IF(CJ$18=100,($BD$21*CJ$18*$B$2)-SUM($I76:CI76),IF(CJ$18&gt;CI$19,((CJ$18-CI$19+1)*$B$2*$BD$21),IF(CJ$18&gt;=CI$19,$BD$21*$B$2))),0)</f>
        <v>0</v>
      </c>
      <c r="CK76" s="300">
        <f>IF('Hoja De Calculo'!CL13&gt;='Hoja De Calculo'!CK13,IF(CK$18=100,($BD$21*CK$18*$B$2)-SUM($I76:CJ76),IF(CK$18&gt;CJ$19,((CK$18-CJ$19+1)*$B$2*$BD$21),IF(CK$18&gt;=CJ$19,$BD$21*$B$2))),0)</f>
        <v>0</v>
      </c>
      <c r="CL76" s="300">
        <f>IF('Hoja De Calculo'!CM13&gt;='Hoja De Calculo'!CL13,IF(CL$18=100,($BD$21*CL$18*$B$2)-SUM($I76:CK76),IF(CL$18&gt;CK$19,((CL$18-CK$19+1)*$B$2*$BD$21),IF(CL$18&gt;=CK$19,$BD$21*$B$2))),0)</f>
        <v>0</v>
      </c>
      <c r="CM76" s="300">
        <f>IF('Hoja De Calculo'!CN13&gt;='Hoja De Calculo'!CM13,IF(CM$18=100,($BD$21*CM$18*$B$2)-SUM($I76:CL76),IF(CM$18&gt;CL$19,((CM$18-CL$19+1)*$B$2*$BD$21),IF(CM$18&gt;=CL$19,$BD$21*$B$2))),0)</f>
        <v>0</v>
      </c>
      <c r="CN76" s="300">
        <f>IF('Hoja De Calculo'!CO13&gt;='Hoja De Calculo'!CN13,IF(CN$18=100,($BD$21*CN$18*$B$2)-SUM($I76:CM76),IF(CN$18&gt;CM$19,((CN$18-CM$19+1)*$B$2*$BD$21),IF(CN$18&gt;=CM$19,$BD$21*$B$2))),0)</f>
        <v>0</v>
      </c>
      <c r="CO76" s="300">
        <f>IF('Hoja De Calculo'!CP13&gt;='Hoja De Calculo'!CO13,IF(CO$18=100,($BD$21*CO$18*$B$2)-SUM($I76:CN76),IF(CO$18&gt;CN$19,((CO$18-CN$19+1)*$B$2*$BD$21),IF(CO$18&gt;=CN$19,$BD$21*$B$2))),0)</f>
        <v>0</v>
      </c>
      <c r="CP76" s="300">
        <f>IF('Hoja De Calculo'!CQ13&gt;='Hoja De Calculo'!CP13,IF(CP$18=100,($BD$21*CP$18*$B$2)-SUM($I76:CO76),IF(CP$18&gt;CO$19,((CP$18-CO$19+1)*$B$2*$BD$21),IF(CP$18&gt;=CO$19,$BD$21*$B$2))),0)</f>
        <v>0</v>
      </c>
      <c r="CQ76" s="300">
        <f>IF('Hoja De Calculo'!CR13&gt;='Hoja De Calculo'!CQ13,IF(CQ$18=100,($BD$21*CQ$18*$B$2)-SUM($I76:CP76),IF(CQ$18&gt;CP$19,((CQ$18-CP$19+1)*$B$2*$BD$21),IF(CQ$18&gt;=CP$19,$BD$21*$B$2))),0)</f>
        <v>0</v>
      </c>
      <c r="CR76" s="300">
        <f>IF('Hoja De Calculo'!CS13&gt;='Hoja De Calculo'!CR13,IF(CR$18=100,($BD$21*CR$18*$B$2)-SUM($I76:CQ76),IF(CR$18&gt;CQ$19,((CR$18-CQ$19+1)*$B$2*$BD$21),IF(CR$18&gt;=CQ$19,$BD$21*$B$2))),0)</f>
        <v>0</v>
      </c>
      <c r="CS76" s="300">
        <f>IF('Hoja De Calculo'!CT13&gt;='Hoja De Calculo'!CS13,IF(CS$18=100,($BD$21*CS$18*$B$2)-SUM($I76:CR76),IF(CS$18&gt;CR$19,((CS$18-CR$19+1)*$B$2*$BD$21),IF(CS$18&gt;=CR$19,$BD$21*$B$2))),0)</f>
        <v>0</v>
      </c>
      <c r="CT76" s="300">
        <f>IF('Hoja De Calculo'!CU13&gt;='Hoja De Calculo'!CT13,IF(CT$18=100,($BD$21*CT$18*$B$2)-SUM($I76:CS76),IF(CT$18&gt;CS$19,((CT$18-CS$19+1)*$B$2*$BD$21),IF(CT$18&gt;=CS$19,$BD$21*$B$2))),0)</f>
        <v>0</v>
      </c>
      <c r="CU76" s="300">
        <f>IF('Hoja De Calculo'!CV13&gt;='Hoja De Calculo'!CU13,IF(CU$18=100,($BD$21*CU$18*$B$2)-SUM($I76:CT76),IF(CU$18&gt;CT$19,((CU$18-CT$19+1)*$B$2*$BD$21),IF(CU$18&gt;=CT$19,$BD$21*$B$2))),0)</f>
        <v>0</v>
      </c>
      <c r="CV76" s="300">
        <f>IF('Hoja De Calculo'!CW13&gt;='Hoja De Calculo'!CV13,IF(CV$18=100,($BD$21*CV$18*$B$2)-SUM($I76:CU76),IF(CV$18&gt;CU$19,((CV$18-CU$19+1)*$B$2*$BD$21),IF(CV$18&gt;=CU$19,$BD$21*$B$2))),0)</f>
        <v>0</v>
      </c>
      <c r="CW76" s="300">
        <f>IF('Hoja De Calculo'!CX$13&gt;='Hoja De Calculo'!CW$13,IF(CW$18=100,($BD$21*CW$18*$B$2)-SUM($I76:CV76),IF(CW$18&gt;CV$19,((CW$18-CV$19+1)*$B$2*$BD$21),IF(CW$18&gt;=CV$19,$BD$21*$B$2))),0)</f>
        <v>0</v>
      </c>
    </row>
    <row r="77" spans="1:101" x14ac:dyDescent="0.35">
      <c r="A77" t="s">
        <v>210</v>
      </c>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87">
        <f>(BE$21*$B$2*(BE$19+(IF(BE$19=100,0,1))))</f>
        <v>0</v>
      </c>
      <c r="BF77" s="300">
        <f>IF('Hoja De Calculo'!BG$13&gt;='Hoja De Calculo'!BF$13,IF(BF$18=100,($BE$21*BF$18*$B$2)-SUM($I77:BE77),IF(BF$18&gt;BE$19,((BF$18-BE$19+1)*$B$2*$BE$21),IF(BF$18&gt;=BE$19,$BE$21*$B$2))),0)</f>
        <v>0</v>
      </c>
      <c r="BG77" s="300">
        <f>IF('Hoja De Calculo'!BH$13&gt;='Hoja De Calculo'!BG$13,IF(BG$18=100,($BE$21*BG$18*$B$2)-SUM($I77:BF77),IF(BG$18&gt;BF$19,((BG$18-BF$19+1)*$B$2*$BE$21),IF(BG$18&gt;=BF$19,$BE$21*$B$2))),0)</f>
        <v>0</v>
      </c>
      <c r="BH77" s="300">
        <f>IF('Hoja De Calculo'!BI$13&gt;='Hoja De Calculo'!BH$13,IF(BH$18=100,($BE$21*BH$18*$B$2)-SUM($I77:BG77),IF(BH$18&gt;BG$19,((BH$18-BG$19+1)*$B$2*$BE$21),IF(BH$18&gt;=BG$19,$BE$21*$B$2))),0)</f>
        <v>0</v>
      </c>
      <c r="BI77" s="300">
        <f>IF('Hoja De Calculo'!BJ$13&gt;='Hoja De Calculo'!BI$13,IF(BI$18=100,($BE$21*BI$18*$B$2)-SUM($I77:BH77),IF(BI$18&gt;BH$19,((BI$18-BH$19+1)*$B$2*$BE$21),IF(BI$18&gt;=BH$19,$BE$21*$B$2))),0)</f>
        <v>0</v>
      </c>
      <c r="BJ77" s="300">
        <f>IF('Hoja De Calculo'!BK$13&gt;='Hoja De Calculo'!BJ$13,IF(BJ$18=100,($BE$21*BJ$18*$B$2)-SUM($I77:BI77),IF(BJ$18&gt;BI$19,((BJ$18-BI$19+1)*$B$2*$BE$21),IF(BJ$18&gt;=BI$19,$BE$21*$B$2))),0)</f>
        <v>0</v>
      </c>
      <c r="BK77" s="300">
        <f>IF('Hoja De Calculo'!BL$13&gt;='Hoja De Calculo'!BK$13,IF(BK$18=100,($BE$21*BK$18*$B$2)-SUM($I77:BJ77),IF(BK$18&gt;BJ$19,((BK$18-BJ$19+1)*$B$2*$BE$21),IF(BK$18&gt;=BJ$19,$BE$21*$B$2))),0)</f>
        <v>0</v>
      </c>
      <c r="BL77" s="300">
        <f>IF('Hoja De Calculo'!BM$13&gt;='Hoja De Calculo'!BL$13,IF(BL$18=100,($BE$21*BL$18*$B$2)-SUM($I77:BK77),IF(BL$18&gt;BK$19,((BL$18-BK$19+1)*$B$2*$BE$21),IF(BL$18&gt;=BK$19,$BE$21*$B$2))),0)</f>
        <v>0</v>
      </c>
      <c r="BM77" s="300">
        <f>IF('Hoja De Calculo'!BN$13&gt;='Hoja De Calculo'!BM$13,IF(BM$18=100,($BE$21*BM$18*$B$2)-SUM($I77:BL77),IF(BM$18&gt;BL$19,((BM$18-BL$19+1)*$B$2*$BE$21),IF(BM$18&gt;=BL$19,$BE$21*$B$2))),0)</f>
        <v>0</v>
      </c>
      <c r="BN77" s="300">
        <f>IF('Hoja De Calculo'!BO$13&gt;='Hoja De Calculo'!BN$13,IF(BN$18=100,($BE$21*BN$18*$B$2)-SUM($I77:BM77),IF(BN$18&gt;BM$19,((BN$18-BM$19+1)*$B$2*$BE$21),IF(BN$18&gt;=BM$19,$BE$21*$B$2))),0)</f>
        <v>0</v>
      </c>
      <c r="BO77" s="300">
        <f>IF('Hoja De Calculo'!BP$13&gt;='Hoja De Calculo'!BO$13,IF(BO$18=100,($BE$21*BO$18*$B$2)-SUM($I77:BN77),IF(BO$18&gt;BN$19,((BO$18-BN$19+1)*$B$2*$BE$21),IF(BO$18&gt;=BN$19,$BE$21*$B$2))),0)</f>
        <v>0</v>
      </c>
      <c r="BP77" s="300">
        <f>IF('Hoja De Calculo'!BQ$13&gt;='Hoja De Calculo'!BP$13,IF(BP$18=100,($BE$21*BP$18*$B$2)-SUM($I77:BO77),IF(BP$18&gt;BO$19,((BP$18-BO$19+1)*$B$2*$BE$21),IF(BP$18&gt;=BO$19,$BE$21*$B$2))),0)</f>
        <v>0</v>
      </c>
      <c r="BQ77" s="300">
        <f>IF('Hoja De Calculo'!BR$13&gt;='Hoja De Calculo'!BQ$13,IF(BQ$18=100,($BE$21*BQ$18*$B$2)-SUM($I77:BP77),IF(BQ$18&gt;BP$19,((BQ$18-BP$19+1)*$B$2*$BE$21),IF(BQ$18&gt;=BP$19,$BE$21*$B$2))),0)</f>
        <v>0</v>
      </c>
      <c r="BR77" s="300">
        <f>IF('Hoja De Calculo'!BS$13&gt;='Hoja De Calculo'!BR$13,IF(BR$18=100,($BE$21*BR$18*$B$2)-SUM($I77:BQ77),IF(BR$18&gt;BQ$19,((BR$18-BQ$19+1)*$B$2*$BE$21),IF(BR$18&gt;=BQ$19,$BE$21*$B$2))),0)</f>
        <v>0</v>
      </c>
      <c r="BS77" s="300">
        <f>IF('Hoja De Calculo'!BT$13&gt;='Hoja De Calculo'!BS$13,IF(BS$18=100,($BE$21*BS$18*$B$2)-SUM($I77:BR77),IF(BS$18&gt;BR$19,((BS$18-BR$19+1)*$B$2*$BE$21),IF(BS$18&gt;=BR$19,$BE$21*$B$2))),0)</f>
        <v>0</v>
      </c>
      <c r="BT77" s="300">
        <f>IF('Hoja De Calculo'!BU$13&gt;='Hoja De Calculo'!BT$13,IF(BT$18=100,($BE$21*BT$18*$B$2)-SUM($I77:BS77),IF(BT$18&gt;BS$19,((BT$18-BS$19+1)*$B$2*$BE$21),IF(BT$18&gt;=BS$19,$BE$21*$B$2))),0)</f>
        <v>0</v>
      </c>
      <c r="BU77" s="300">
        <f>IF('Hoja De Calculo'!BV$13&gt;='Hoja De Calculo'!BU$13,IF(BU$18=100,($BE$21*BU$18*$B$2)-SUM($I77:BT77),IF(BU$18&gt;BT$19,((BU$18-BT$19+1)*$B$2*$BE$21),IF(BU$18&gt;=BT$19,$BE$21*$B$2))),0)</f>
        <v>0</v>
      </c>
      <c r="BV77" s="300">
        <f>IF('Hoja De Calculo'!BW$13&gt;='Hoja De Calculo'!BV$13,IF(BV$18=100,($BE$21*BV$18*$B$2)-SUM($I77:BU77),IF(BV$18&gt;BU$19,((BV$18-BU$19+1)*$B$2*$BE$21),IF(BV$18&gt;=BU$19,$BE$21*$B$2))),0)</f>
        <v>0</v>
      </c>
      <c r="BW77" s="300">
        <f>IF('Hoja De Calculo'!BX$13&gt;='Hoja De Calculo'!BW$13,IF(BW$18=100,($BE$21*BW$18*$B$2)-SUM($I77:BV77),IF(BW$18&gt;BV$19,((BW$18-BV$19+1)*$B$2*$BE$21),IF(BW$18&gt;=BV$19,$BE$21*$B$2))),0)</f>
        <v>0</v>
      </c>
      <c r="BX77" s="300">
        <f>IF('Hoja De Calculo'!BY$13&gt;='Hoja De Calculo'!BX$13,IF(BX$18=100,($BE$21*BX$18*$B$2)-SUM($I77:BW77),IF(BX$18&gt;BW$19,((BX$18-BW$19+1)*$B$2*$BE$21),IF(BX$18&gt;=BW$19,$BE$21*$B$2))),0)</f>
        <v>0</v>
      </c>
      <c r="BY77" s="300">
        <f>IF('Hoja De Calculo'!BZ$13&gt;='Hoja De Calculo'!BY$13,IF(BY$18=100,($BE$21*BY$18*$B$2)-SUM($I77:BX77),IF(BY$18&gt;BX$19,((BY$18-BX$19+1)*$B$2*$BE$21),IF(BY$18&gt;=BX$19,$BE$21*$B$2))),0)</f>
        <v>0</v>
      </c>
      <c r="BZ77" s="300">
        <f>IF('Hoja De Calculo'!CA$13&gt;='Hoja De Calculo'!BZ$13,IF(BZ$18=100,($BE$21*BZ$18*$B$2)-SUM($I77:BY77),IF(BZ$18&gt;BY$19,((BZ$18-BY$19+1)*$B$2*$BE$21),IF(BZ$18&gt;=BY$19,$BE$21*$B$2))),0)</f>
        <v>0</v>
      </c>
      <c r="CA77" s="300">
        <f>IF('Hoja De Calculo'!CB$13&gt;='Hoja De Calculo'!CA$13,IF(CA$18=100,($BE$21*CA$18*$B$2)-SUM($I77:BZ77),IF(CA$18&gt;BZ$19,((CA$18-BZ$19+1)*$B$2*$BE$21),IF(CA$18&gt;=BZ$19,$BE$21*$B$2))),0)</f>
        <v>0</v>
      </c>
      <c r="CB77" s="300">
        <f>IF('Hoja De Calculo'!CC$13&gt;='Hoja De Calculo'!CB$13,IF(CB$18=100,($BE$21*CB$18*$B$2)-SUM($I77:CA77),IF(CB$18&gt;CA$19,((CB$18-CA$19+1)*$B$2*$BE$21),IF(CB$18&gt;=CA$19,$BE$21*$B$2))),0)</f>
        <v>0</v>
      </c>
      <c r="CC77" s="300">
        <f>IF('Hoja De Calculo'!CD$13&gt;='Hoja De Calculo'!CC$13,IF(CC$18=100,($BE$21*CC$18*$B$2)-SUM($I77:CB77),IF(CC$18&gt;CB$19,((CC$18-CB$19+1)*$B$2*$BE$21),IF(CC$18&gt;=CB$19,$BE$21*$B$2))),0)</f>
        <v>0</v>
      </c>
      <c r="CD77" s="300">
        <f>IF('Hoja De Calculo'!CE$13&gt;='Hoja De Calculo'!CD$13,IF(CD$18=100,($BE$21*CD$18*$B$2)-SUM($I77:CC77),IF(CD$18&gt;CC$19,((CD$18-CC$19+1)*$B$2*$BE$21),IF(CD$18&gt;=CC$19,$BE$21*$B$2))),0)</f>
        <v>0</v>
      </c>
      <c r="CE77" s="300">
        <f>IF('Hoja De Calculo'!CF$13&gt;='Hoja De Calculo'!CE$13,IF(CE$18=100,($BE$21*CE$18*$B$2)-SUM($I77:CD77),IF(CE$18&gt;CD$19,((CE$18-CD$19+1)*$B$2*$BE$21),IF(CE$18&gt;=CD$19,$BE$21*$B$2))),0)</f>
        <v>0</v>
      </c>
      <c r="CF77" s="300">
        <f>IF('Hoja De Calculo'!CG$13&gt;='Hoja De Calculo'!CF$13,IF(CF$18=100,($BE$21*CF$18*$B$2)-SUM($I77:CE77),IF(CF$18&gt;CE$19,((CF$18-CE$19+1)*$B$2*$BE$21),IF(CF$18&gt;=CE$19,$BE$21*$B$2))),0)</f>
        <v>0</v>
      </c>
      <c r="CG77" s="300">
        <f>IF('Hoja De Calculo'!CH$13&gt;='Hoja De Calculo'!CG$13,IF(CG$18=100,($BE$21*CG$18*$B$2)-SUM($I77:CF77),IF(CG$18&gt;CF$19,((CG$18-CF$19+1)*$B$2*$BE$21),IF(CG$18&gt;=CF$19,$BE$21*$B$2))),0)</f>
        <v>0</v>
      </c>
      <c r="CH77" s="300">
        <f>IF('Hoja De Calculo'!CI$13&gt;='Hoja De Calculo'!CH$13,IF(CH$18=100,($BE$21*CH$18*$B$2)-SUM($I77:CG77),IF(CH$18&gt;CG$19,((CH$18-CG$19+1)*$B$2*$BE$21),IF(CH$18&gt;=CG$19,$BE$21*$B$2))),0)</f>
        <v>0</v>
      </c>
      <c r="CI77" s="300">
        <f>IF('Hoja De Calculo'!CJ$13&gt;='Hoja De Calculo'!CI$13,IF(CI$18=100,($BE$21*CI$18*$B$2)-SUM($I77:CH77),IF(CI$18&gt;CH$19,((CI$18-CH$19+1)*$B$2*$BE$21),IF(CI$18&gt;=CH$19,$BE$21*$B$2))),0)</f>
        <v>0</v>
      </c>
      <c r="CJ77" s="300">
        <f>IF('Hoja De Calculo'!CK$13&gt;='Hoja De Calculo'!CJ$13,IF(CJ$18=100,($BE$21*CJ$18*$B$2)-SUM($I77:CI77),IF(CJ$18&gt;CI$19,((CJ$18-CI$19+1)*$B$2*$BE$21),IF(CJ$18&gt;=CI$19,$BE$21*$B$2))),0)</f>
        <v>0</v>
      </c>
      <c r="CK77" s="300">
        <f>IF('Hoja De Calculo'!CL$13&gt;='Hoja De Calculo'!CK$13,IF(CK$18=100,($BE$21*CK$18*$B$2)-SUM($I77:CJ77),IF(CK$18&gt;CJ$19,((CK$18-CJ$19+1)*$B$2*$BE$21),IF(CK$18&gt;=CJ$19,$BE$21*$B$2))),0)</f>
        <v>0</v>
      </c>
      <c r="CL77" s="300">
        <f>IF('Hoja De Calculo'!CM$13&gt;='Hoja De Calculo'!CL$13,IF(CL$18=100,($BE$21*CL$18*$B$2)-SUM($I77:CK77),IF(CL$18&gt;CK$19,((CL$18-CK$19+1)*$B$2*$BE$21),IF(CL$18&gt;=CK$19,$BE$21*$B$2))),0)</f>
        <v>0</v>
      </c>
      <c r="CM77" s="300">
        <f>IF('Hoja De Calculo'!CN$13&gt;='Hoja De Calculo'!CM$13,IF(CM$18=100,($BE$21*CM$18*$B$2)-SUM($I77:CL77),IF(CM$18&gt;CL$19,((CM$18-CL$19+1)*$B$2*$BE$21),IF(CM$18&gt;=CL$19,$BE$21*$B$2))),0)</f>
        <v>0</v>
      </c>
      <c r="CN77" s="300">
        <f>IF('Hoja De Calculo'!CO$13&gt;='Hoja De Calculo'!CN$13,IF(CN$18=100,($BE$21*CN$18*$B$2)-SUM($I77:CM77),IF(CN$18&gt;CM$19,((CN$18-CM$19+1)*$B$2*$BE$21),IF(CN$18&gt;=CM$19,$BE$21*$B$2))),0)</f>
        <v>0</v>
      </c>
      <c r="CO77" s="300">
        <f>IF('Hoja De Calculo'!CP$13&gt;='Hoja De Calculo'!CO$13,IF(CO$18=100,($BE$21*CO$18*$B$2)-SUM($I77:CN77),IF(CO$18&gt;CN$19,((CO$18-CN$19+1)*$B$2*$BE$21),IF(CO$18&gt;=CN$19,$BE$21*$B$2))),0)</f>
        <v>0</v>
      </c>
      <c r="CP77" s="300">
        <f>IF('Hoja De Calculo'!CQ$13&gt;='Hoja De Calculo'!CP$13,IF(CP$18=100,($BE$21*CP$18*$B$2)-SUM($I77:CO77),IF(CP$18&gt;CO$19,((CP$18-CO$19+1)*$B$2*$BE$21),IF(CP$18&gt;=CO$19,$BE$21*$B$2))),0)</f>
        <v>0</v>
      </c>
      <c r="CQ77" s="300">
        <f>IF('Hoja De Calculo'!CR$13&gt;='Hoja De Calculo'!CQ$13,IF(CQ$18=100,($BE$21*CQ$18*$B$2)-SUM($I77:CP77),IF(CQ$18&gt;CP$19,((CQ$18-CP$19+1)*$B$2*$BE$21),IF(CQ$18&gt;=CP$19,$BE$21*$B$2))),0)</f>
        <v>0</v>
      </c>
      <c r="CR77" s="300">
        <f>IF('Hoja De Calculo'!CS$13&gt;='Hoja De Calculo'!CR$13,IF(CR$18=100,($BE$21*CR$18*$B$2)-SUM($I77:CQ77),IF(CR$18&gt;CQ$19,((CR$18-CQ$19+1)*$B$2*$BE$21),IF(CR$18&gt;=CQ$19,$BE$21*$B$2))),0)</f>
        <v>0</v>
      </c>
      <c r="CS77" s="300">
        <f>IF('Hoja De Calculo'!CT$13&gt;='Hoja De Calculo'!CS$13,IF(CS$18=100,($BE$21*CS$18*$B$2)-SUM($I77:CR77),IF(CS$18&gt;CR$19,((CS$18-CR$19+1)*$B$2*$BE$21),IF(CS$18&gt;=CR$19,$BE$21*$B$2))),0)</f>
        <v>0</v>
      </c>
      <c r="CT77" s="300">
        <f>IF('Hoja De Calculo'!CU$13&gt;='Hoja De Calculo'!CT$13,IF(CT$18=100,($BE$21*CT$18*$B$2)-SUM($I77:CS77),IF(CT$18&gt;CS$19,((CT$18-CS$19+1)*$B$2*$BE$21),IF(CT$18&gt;=CS$19,$BE$21*$B$2))),0)</f>
        <v>0</v>
      </c>
      <c r="CU77" s="300">
        <f>IF('Hoja De Calculo'!CV$13&gt;='Hoja De Calculo'!CU$13,IF(CU$18=100,($BE$21*CU$18*$B$2)-SUM($I77:CT77),IF(CU$18&gt;CT$19,((CU$18-CT$19+1)*$B$2*$BE$21),IF(CU$18&gt;=CT$19,$BE$21*$B$2))),0)</f>
        <v>0</v>
      </c>
      <c r="CV77" s="300">
        <f>IF('Hoja De Calculo'!CW$13&gt;='Hoja De Calculo'!CV$13,IF(CV$18=100,($BE$21*CV$18*$B$2)-SUM($I77:CU77),IF(CV$18&gt;CU$19,((CV$18-CU$19+1)*$B$2*$BE$21),IF(CV$18&gt;=CU$19,$BE$21*$B$2))),0)</f>
        <v>0</v>
      </c>
      <c r="CW77" s="300">
        <f>IF('Hoja De Calculo'!CX$13&gt;='Hoja De Calculo'!CW$13,IF(CW$18=100,($BE$21*CW$18*$B$2)-SUM($I77:CV77),IF(CW$18&gt;CV$19,((CW$18-CV$19+1)*$B$2*$BE$21),IF(CW$18&gt;=CV$19,$BE$21*$B$2))),0)</f>
        <v>0</v>
      </c>
    </row>
    <row r="78" spans="1:101" x14ac:dyDescent="0.35">
      <c r="A78" t="s">
        <v>211</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87">
        <f>(BF$21*$B$2*(BF$19+(IF(BF$19=100,0,1))))</f>
        <v>0</v>
      </c>
      <c r="BG78" s="300">
        <f>IF('Hoja De Calculo'!BH$13&gt;='Hoja De Calculo'!BG$13,IF(BG$18=100,($BF$21*BG$18*$B$2)-SUM($I78:BF78),IF(BG$18&gt;BF$19,((BG$18-BF$19+1)*$B$2*$BF$21),IF(BG$18&gt;=BF$19,$BF$21*$B$2))),0)</f>
        <v>0</v>
      </c>
      <c r="BH78" s="300">
        <f>IF('Hoja De Calculo'!BI$13&gt;='Hoja De Calculo'!BH$13,IF(BH$18=100,($BF$21*BH$18*$B$2)-SUM($I78:BG78),IF(BH$18&gt;BG$19,((BH$18-BG$19+1)*$B$2*$BF$21),IF(BH$18&gt;=BG$19,$BF$21*$B$2))),0)</f>
        <v>0</v>
      </c>
      <c r="BI78" s="300">
        <f>IF('Hoja De Calculo'!BJ$13&gt;='Hoja De Calculo'!BI$13,IF(BI$18=100,($BF$21*BI$18*$B$2)-SUM($I78:BH78),IF(BI$18&gt;BH$19,((BI$18-BH$19+1)*$B$2*$BF$21),IF(BI$18&gt;=BH$19,$BF$21*$B$2))),0)</f>
        <v>0</v>
      </c>
      <c r="BJ78" s="300">
        <f>IF('Hoja De Calculo'!BK$13&gt;='Hoja De Calculo'!BJ$13,IF(BJ$18=100,($BF$21*BJ$18*$B$2)-SUM($I78:BI78),IF(BJ$18&gt;BI$19,((BJ$18-BI$19+1)*$B$2*$BF$21),IF(BJ$18&gt;=BI$19,$BF$21*$B$2))),0)</f>
        <v>0</v>
      </c>
      <c r="BK78" s="300">
        <f>IF('Hoja De Calculo'!BL$13&gt;='Hoja De Calculo'!BK$13,IF(BK$18=100,($BF$21*BK$18*$B$2)-SUM($I78:BJ78),IF(BK$18&gt;BJ$19,((BK$18-BJ$19+1)*$B$2*$BF$21),IF(BK$18&gt;=BJ$19,$BF$21*$B$2))),0)</f>
        <v>0</v>
      </c>
      <c r="BL78" s="300">
        <f>IF('Hoja De Calculo'!BM$13&gt;='Hoja De Calculo'!BL$13,IF(BL$18=100,($BF$21*BL$18*$B$2)-SUM($I78:BK78),IF(BL$18&gt;BK$19,((BL$18-BK$19+1)*$B$2*$BF$21),IF(BL$18&gt;=BK$19,$BF$21*$B$2))),0)</f>
        <v>0</v>
      </c>
      <c r="BM78" s="300">
        <f>IF('Hoja De Calculo'!BN$13&gt;='Hoja De Calculo'!BM$13,IF(BM$18=100,($BF$21*BM$18*$B$2)-SUM($I78:BL78),IF(BM$18&gt;BL$19,((BM$18-BL$19+1)*$B$2*$BF$21),IF(BM$18&gt;=BL$19,$BF$21*$B$2))),0)</f>
        <v>0</v>
      </c>
      <c r="BN78" s="300">
        <f>IF('Hoja De Calculo'!BO$13&gt;='Hoja De Calculo'!BN$13,IF(BN$18=100,($BF$21*BN$18*$B$2)-SUM($I78:BM78),IF(BN$18&gt;BM$19,((BN$18-BM$19+1)*$B$2*$BF$21),IF(BN$18&gt;=BM$19,$BF$21*$B$2))),0)</f>
        <v>0</v>
      </c>
      <c r="BO78" s="300">
        <f>IF('Hoja De Calculo'!BP$13&gt;='Hoja De Calculo'!BO$13,IF(BO$18=100,($BF$21*BO$18*$B$2)-SUM($I78:BN78),IF(BO$18&gt;BN$19,((BO$18-BN$19+1)*$B$2*$BF$21),IF(BO$18&gt;=BN$19,$BF$21*$B$2))),0)</f>
        <v>0</v>
      </c>
      <c r="BP78" s="300">
        <f>IF('Hoja De Calculo'!BQ$13&gt;='Hoja De Calculo'!BP$13,IF(BP$18=100,($BF$21*BP$18*$B$2)-SUM($I78:BO78),IF(BP$18&gt;BO$19,((BP$18-BO$19+1)*$B$2*$BF$21),IF(BP$18&gt;=BO$19,$BF$21*$B$2))),0)</f>
        <v>0</v>
      </c>
      <c r="BQ78" s="300">
        <f>IF('Hoja De Calculo'!BR$13&gt;='Hoja De Calculo'!BQ$13,IF(BQ$18=100,($BF$21*BQ$18*$B$2)-SUM($I78:BP78),IF(BQ$18&gt;BP$19,((BQ$18-BP$19+1)*$B$2*$BF$21),IF(BQ$18&gt;=BP$19,$BF$21*$B$2))),0)</f>
        <v>0</v>
      </c>
      <c r="BR78" s="300">
        <f>IF('Hoja De Calculo'!BS$13&gt;='Hoja De Calculo'!BR$13,IF(BR$18=100,($BF$21*BR$18*$B$2)-SUM($I78:BQ78),IF(BR$18&gt;BQ$19,((BR$18-BQ$19+1)*$B$2*$BF$21),IF(BR$18&gt;=BQ$19,$BF$21*$B$2))),0)</f>
        <v>0</v>
      </c>
      <c r="BS78" s="300">
        <f>IF('Hoja De Calculo'!BT$13&gt;='Hoja De Calculo'!BS$13,IF(BS$18=100,($BF$21*BS$18*$B$2)-SUM($I78:BR78),IF(BS$18&gt;BR$19,((BS$18-BR$19+1)*$B$2*$BF$21),IF(BS$18&gt;=BR$19,$BF$21*$B$2))),0)</f>
        <v>0</v>
      </c>
      <c r="BT78" s="300">
        <f>IF('Hoja De Calculo'!BU$13&gt;='Hoja De Calculo'!BT$13,IF(BT$18=100,($BF$21*BT$18*$B$2)-SUM($I78:BS78),IF(BT$18&gt;BS$19,((BT$18-BS$19+1)*$B$2*$BF$21),IF(BT$18&gt;=BS$19,$BF$21*$B$2))),0)</f>
        <v>0</v>
      </c>
      <c r="BU78" s="300">
        <f>IF('Hoja De Calculo'!BV$13&gt;='Hoja De Calculo'!BU$13,IF(BU$18=100,($BF$21*BU$18*$B$2)-SUM($I78:BT78),IF(BU$18&gt;BT$19,((BU$18-BT$19+1)*$B$2*$BF$21),IF(BU$18&gt;=BT$19,$BF$21*$B$2))),0)</f>
        <v>0</v>
      </c>
      <c r="BV78" s="300">
        <f>IF('Hoja De Calculo'!BW$13&gt;='Hoja De Calculo'!BV$13,IF(BV$18=100,($BF$21*BV$18*$B$2)-SUM($I78:BU78),IF(BV$18&gt;BU$19,((BV$18-BU$19+1)*$B$2*$BF$21),IF(BV$18&gt;=BU$19,$BF$21*$B$2))),0)</f>
        <v>0</v>
      </c>
      <c r="BW78" s="300">
        <f>IF('Hoja De Calculo'!BX$13&gt;='Hoja De Calculo'!BW$13,IF(BW$18=100,($BF$21*BW$18*$B$2)-SUM($I78:BV78),IF(BW$18&gt;BV$19,((BW$18-BV$19+1)*$B$2*$BF$21),IF(BW$18&gt;=BV$19,$BF$21*$B$2))),0)</f>
        <v>0</v>
      </c>
      <c r="BX78" s="300">
        <f>IF('Hoja De Calculo'!BY$13&gt;='Hoja De Calculo'!BX$13,IF(BX$18=100,($BF$21*BX$18*$B$2)-SUM($I78:BW78),IF(BX$18&gt;BW$19,((BX$18-BW$19+1)*$B$2*$BF$21),IF(BX$18&gt;=BW$19,$BF$21*$B$2))),0)</f>
        <v>0</v>
      </c>
      <c r="BY78" s="300">
        <f>IF('Hoja De Calculo'!BZ$13&gt;='Hoja De Calculo'!BY$13,IF(BY$18=100,($BF$21*BY$18*$B$2)-SUM($I78:BX78),IF(BY$18&gt;BX$19,((BY$18-BX$19+1)*$B$2*$BF$21),IF(BY$18&gt;=BX$19,$BF$21*$B$2))),0)</f>
        <v>0</v>
      </c>
      <c r="BZ78" s="300">
        <f>IF('Hoja De Calculo'!CA$13&gt;='Hoja De Calculo'!BZ$13,IF(BZ$18=100,($BF$21*BZ$18*$B$2)-SUM($I78:BY78),IF(BZ$18&gt;BY$19,((BZ$18-BY$19+1)*$B$2*$BF$21),IF(BZ$18&gt;=BY$19,$BF$21*$B$2))),0)</f>
        <v>0</v>
      </c>
      <c r="CA78" s="300">
        <f>IF('Hoja De Calculo'!CB$13&gt;='Hoja De Calculo'!CA$13,IF(CA$18=100,($BF$21*CA$18*$B$2)-SUM($I78:BZ78),IF(CA$18&gt;BZ$19,((CA$18-BZ$19+1)*$B$2*$BF$21),IF(CA$18&gt;=BZ$19,$BF$21*$B$2))),0)</f>
        <v>0</v>
      </c>
      <c r="CB78" s="300">
        <f>IF('Hoja De Calculo'!CC$13&gt;='Hoja De Calculo'!CB$13,IF(CB$18=100,($BF$21*CB$18*$B$2)-SUM($I78:CA78),IF(CB$18&gt;CA$19,((CB$18-CA$19+1)*$B$2*$BF$21),IF(CB$18&gt;=CA$19,$BF$21*$B$2))),0)</f>
        <v>0</v>
      </c>
      <c r="CC78" s="300">
        <f>IF('Hoja De Calculo'!CD$13&gt;='Hoja De Calculo'!CC$13,IF(CC$18=100,($BF$21*CC$18*$B$2)-SUM($I78:CB78),IF(CC$18&gt;CB$19,((CC$18-CB$19+1)*$B$2*$BF$21),IF(CC$18&gt;=CB$19,$BF$21*$B$2))),0)</f>
        <v>0</v>
      </c>
      <c r="CD78" s="300">
        <f>IF('Hoja De Calculo'!CE$13&gt;='Hoja De Calculo'!CD$13,IF(CD$18=100,($BF$21*CD$18*$B$2)-SUM($I78:CC78),IF(CD$18&gt;CC$19,((CD$18-CC$19+1)*$B$2*$BF$21),IF(CD$18&gt;=CC$19,$BF$21*$B$2))),0)</f>
        <v>0</v>
      </c>
      <c r="CE78" s="300">
        <f>IF('Hoja De Calculo'!CF$13&gt;='Hoja De Calculo'!CE$13,IF(CE$18=100,($BF$21*CE$18*$B$2)-SUM($I78:CD78),IF(CE$18&gt;CD$19,((CE$18-CD$19+1)*$B$2*$BF$21),IF(CE$18&gt;=CD$19,$BF$21*$B$2))),0)</f>
        <v>0</v>
      </c>
      <c r="CF78" s="300">
        <f>IF('Hoja De Calculo'!CG$13&gt;='Hoja De Calculo'!CF$13,IF(CF$18=100,($BF$21*CF$18*$B$2)-SUM($I78:CE78),IF(CF$18&gt;CE$19,((CF$18-CE$19+1)*$B$2*$BF$21),IF(CF$18&gt;=CE$19,$BF$21*$B$2))),0)</f>
        <v>0</v>
      </c>
      <c r="CG78" s="300">
        <f>IF('Hoja De Calculo'!CH$13&gt;='Hoja De Calculo'!CG$13,IF(CG$18=100,($BF$21*CG$18*$B$2)-SUM($I78:CF78),IF(CG$18&gt;CF$19,((CG$18-CF$19+1)*$B$2*$BF$21),IF(CG$18&gt;=CF$19,$BF$21*$B$2))),0)</f>
        <v>0</v>
      </c>
      <c r="CH78" s="300">
        <f>IF('Hoja De Calculo'!CI$13&gt;='Hoja De Calculo'!CH$13,IF(CH$18=100,($BF$21*CH$18*$B$2)-SUM($I78:CG78),IF(CH$18&gt;CG$19,((CH$18-CG$19+1)*$B$2*$BF$21),IF(CH$18&gt;=CG$19,$BF$21*$B$2))),0)</f>
        <v>0</v>
      </c>
      <c r="CI78" s="300">
        <f>IF('Hoja De Calculo'!CJ$13&gt;='Hoja De Calculo'!CI$13,IF(CI$18=100,($BF$21*CI$18*$B$2)-SUM($I78:CH78),IF(CI$18&gt;CH$19,((CI$18-CH$19+1)*$B$2*$BF$21),IF(CI$18&gt;=CH$19,$BF$21*$B$2))),0)</f>
        <v>0</v>
      </c>
      <c r="CJ78" s="300">
        <f>IF('Hoja De Calculo'!CK$13&gt;='Hoja De Calculo'!CJ$13,IF(CJ$18=100,($BF$21*CJ$18*$B$2)-SUM($I78:CI78),IF(CJ$18&gt;CI$19,((CJ$18-CI$19+1)*$B$2*$BF$21),IF(CJ$18&gt;=CI$19,$BF$21*$B$2))),0)</f>
        <v>0</v>
      </c>
      <c r="CK78" s="300">
        <f>IF('Hoja De Calculo'!CL$13&gt;='Hoja De Calculo'!CK$13,IF(CK$18=100,($BF$21*CK$18*$B$2)-SUM($I78:CJ78),IF(CK$18&gt;CJ$19,((CK$18-CJ$19+1)*$B$2*$BF$21),IF(CK$18&gt;=CJ$19,$BF$21*$B$2))),0)</f>
        <v>0</v>
      </c>
      <c r="CL78" s="300">
        <f>IF('Hoja De Calculo'!CM$13&gt;='Hoja De Calculo'!CL$13,IF(CL$18=100,($BF$21*CL$18*$B$2)-SUM($I78:CK78),IF(CL$18&gt;CK$19,((CL$18-CK$19+1)*$B$2*$BF$21),IF(CL$18&gt;=CK$19,$BF$21*$B$2))),0)</f>
        <v>0</v>
      </c>
      <c r="CM78" s="300">
        <f>IF('Hoja De Calculo'!CN$13&gt;='Hoja De Calculo'!CM$13,IF(CM$18=100,($BF$21*CM$18*$B$2)-SUM($I78:CL78),IF(CM$18&gt;CL$19,((CM$18-CL$19+1)*$B$2*$BF$21),IF(CM$18&gt;=CL$19,$BF$21*$B$2))),0)</f>
        <v>0</v>
      </c>
      <c r="CN78" s="300">
        <f>IF('Hoja De Calculo'!CO$13&gt;='Hoja De Calculo'!CN$13,IF(CN$18=100,($BF$21*CN$18*$B$2)-SUM($I78:CM78),IF(CN$18&gt;CM$19,((CN$18-CM$19+1)*$B$2*$BF$21),IF(CN$18&gt;=CM$19,$BF$21*$B$2))),0)</f>
        <v>0</v>
      </c>
      <c r="CO78" s="300">
        <f>IF('Hoja De Calculo'!CP$13&gt;='Hoja De Calculo'!CO$13,IF(CO$18=100,($BF$21*CO$18*$B$2)-SUM($I78:CN78),IF(CO$18&gt;CN$19,((CO$18-CN$19+1)*$B$2*$BF$21),IF(CO$18&gt;=CN$19,$BF$21*$B$2))),0)</f>
        <v>0</v>
      </c>
      <c r="CP78" s="300">
        <f>IF('Hoja De Calculo'!CQ$13&gt;='Hoja De Calculo'!CP$13,IF(CP$18=100,($BF$21*CP$18*$B$2)-SUM($I78:CO78),IF(CP$18&gt;CO$19,((CP$18-CO$19+1)*$B$2*$BF$21),IF(CP$18&gt;=CO$19,$BF$21*$B$2))),0)</f>
        <v>0</v>
      </c>
      <c r="CQ78" s="300">
        <f>IF('Hoja De Calculo'!CR$13&gt;='Hoja De Calculo'!CQ$13,IF(CQ$18=100,($BF$21*CQ$18*$B$2)-SUM($I78:CP78),IF(CQ$18&gt;CP$19,((CQ$18-CP$19+1)*$B$2*$BF$21),IF(CQ$18&gt;=CP$19,$BF$21*$B$2))),0)</f>
        <v>0</v>
      </c>
      <c r="CR78" s="300">
        <f>IF('Hoja De Calculo'!CS$13&gt;='Hoja De Calculo'!CR$13,IF(CR$18=100,($BF$21*CR$18*$B$2)-SUM($I78:CQ78),IF(CR$18&gt;CQ$19,((CR$18-CQ$19+1)*$B$2*$BF$21),IF(CR$18&gt;=CQ$19,$BF$21*$B$2))),0)</f>
        <v>0</v>
      </c>
      <c r="CS78" s="300">
        <f>IF('Hoja De Calculo'!CT$13&gt;='Hoja De Calculo'!CS$13,IF(CS$18=100,($BF$21*CS$18*$B$2)-SUM($I78:CR78),IF(CS$18&gt;CR$19,((CS$18-CR$19+1)*$B$2*$BF$21),IF(CS$18&gt;=CR$19,$BF$21*$B$2))),0)</f>
        <v>0</v>
      </c>
      <c r="CT78" s="300">
        <f>IF('Hoja De Calculo'!CU$13&gt;='Hoja De Calculo'!CT$13,IF(CT$18=100,($BF$21*CT$18*$B$2)-SUM($I78:CS78),IF(CT$18&gt;CS$19,((CT$18-CS$19+1)*$B$2*$BF$21),IF(CT$18&gt;=CS$19,$BF$21*$B$2))),0)</f>
        <v>0</v>
      </c>
      <c r="CU78" s="300">
        <f>IF('Hoja De Calculo'!CV$13&gt;='Hoja De Calculo'!CU$13,IF(CU$18=100,($BF$21*CU$18*$B$2)-SUM($I78:CT78),IF(CU$18&gt;CT$19,((CU$18-CT$19+1)*$B$2*$BF$21),IF(CU$18&gt;=CT$19,$BF$21*$B$2))),0)</f>
        <v>0</v>
      </c>
      <c r="CV78" s="300">
        <f>IF('Hoja De Calculo'!CW$13&gt;='Hoja De Calculo'!CV$13,IF(CV$18=100,($BF$21*CV$18*$B$2)-SUM($I78:CU78),IF(CV$18&gt;CU$19,((CV$18-CU$19+1)*$B$2*$BF$21),IF(CV$18&gt;=CU$19,$BF$21*$B$2))),0)</f>
        <v>0</v>
      </c>
      <c r="CW78" s="300">
        <f>IF('Hoja De Calculo'!CX$13&gt;='Hoja De Calculo'!CW$13,IF(CW$18=100,($BF$21*CW$18*$B$2)-SUM($I78:CV78),IF(CW$18&gt;CV$19,((CW$18-CV$19+1)*$B$2*$BF$21),IF(CW$18&gt;=CV$19,$BF$21*$B$2))),0)</f>
        <v>0</v>
      </c>
    </row>
    <row r="79" spans="1:101" x14ac:dyDescent="0.35">
      <c r="A79" t="s">
        <v>212</v>
      </c>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87">
        <f>(BG$21*$B$2*(BG$19+(IF(BG$19=100,0,1))))</f>
        <v>0</v>
      </c>
      <c r="BH79" s="300">
        <f>IF('Hoja De Calculo'!BI$13&gt;='Hoja De Calculo'!BH$13,IF(BH$18=100,($BG$21*BH$18*$B$2)-SUM($I79:BG79),IF(BH$18&gt;BG$19,((BH$18-BG$19+1)*$B$2*$BG$21),IF(BH$18&gt;=BG$19,$BG$21*$B$2))),0)</f>
        <v>0</v>
      </c>
      <c r="BI79" s="300">
        <f>IF('Hoja De Calculo'!BJ$13&gt;='Hoja De Calculo'!BI$13,IF(BI$18=100,($BG$21*BI$18*$B$2)-SUM($I79:BH79),IF(BI$18&gt;BH$19,((BI$18-BH$19+1)*$B$2*$BG$21),IF(BI$18&gt;=BH$19,$BG$21*$B$2))),0)</f>
        <v>0</v>
      </c>
      <c r="BJ79" s="300">
        <f>IF('Hoja De Calculo'!BK$13&gt;='Hoja De Calculo'!BJ$13,IF(BJ$18=100,($BG$21*BJ$18*$B$2)-SUM($I79:BI79),IF(BJ$18&gt;BI$19,((BJ$18-BI$19+1)*$B$2*$BG$21),IF(BJ$18&gt;=BI$19,$BG$21*$B$2))),0)</f>
        <v>0</v>
      </c>
      <c r="BK79" s="300">
        <f>IF('Hoja De Calculo'!BL$13&gt;='Hoja De Calculo'!BK$13,IF(BK$18=100,($BG$21*BK$18*$B$2)-SUM($I79:BJ79),IF(BK$18&gt;BJ$19,((BK$18-BJ$19+1)*$B$2*$BG$21),IF(BK$18&gt;=BJ$19,$BG$21*$B$2))),0)</f>
        <v>0</v>
      </c>
      <c r="BL79" s="300">
        <f>IF('Hoja De Calculo'!BM$13&gt;='Hoja De Calculo'!BL$13,IF(BL$18=100,($BG$21*BL$18*$B$2)-SUM($I79:BK79),IF(BL$18&gt;BK$19,((BL$18-BK$19+1)*$B$2*$BG$21),IF(BL$18&gt;=BK$19,$BG$21*$B$2))),0)</f>
        <v>0</v>
      </c>
      <c r="BM79" s="300">
        <f>IF('Hoja De Calculo'!BN$13&gt;='Hoja De Calculo'!BM$13,IF(BM$18=100,($BG$21*BM$18*$B$2)-SUM($I79:BL79),IF(BM$18&gt;BL$19,((BM$18-BL$19+1)*$B$2*$BG$21),IF(BM$18&gt;=BL$19,$BG$21*$B$2))),0)</f>
        <v>0</v>
      </c>
      <c r="BN79" s="300">
        <f>IF('Hoja De Calculo'!BO$13&gt;='Hoja De Calculo'!BN$13,IF(BN$18=100,($BG$21*BN$18*$B$2)-SUM($I79:BM79),IF(BN$18&gt;BM$19,((BN$18-BM$19+1)*$B$2*$BG$21),IF(BN$18&gt;=BM$19,$BG$21*$B$2))),0)</f>
        <v>0</v>
      </c>
      <c r="BO79" s="300">
        <f>IF('Hoja De Calculo'!BP$13&gt;='Hoja De Calculo'!BO$13,IF(BO$18=100,($BG$21*BO$18*$B$2)-SUM($I79:BN79),IF(BO$18&gt;BN$19,((BO$18-BN$19+1)*$B$2*$BG$21),IF(BO$18&gt;=BN$19,$BG$21*$B$2))),0)</f>
        <v>0</v>
      </c>
      <c r="BP79" s="300">
        <f>IF('Hoja De Calculo'!BQ$13&gt;='Hoja De Calculo'!BP$13,IF(BP$18=100,($BG$21*BP$18*$B$2)-SUM($I79:BO79),IF(BP$18&gt;BO$19,((BP$18-BO$19+1)*$B$2*$BG$21),IF(BP$18&gt;=BO$19,$BG$21*$B$2))),0)</f>
        <v>0</v>
      </c>
      <c r="BQ79" s="300">
        <f>IF('Hoja De Calculo'!BR$13&gt;='Hoja De Calculo'!BQ$13,IF(BQ$18=100,($BG$21*BQ$18*$B$2)-SUM($I79:BP79),IF(BQ$18&gt;BP$19,((BQ$18-BP$19+1)*$B$2*$BG$21),IF(BQ$18&gt;=BP$19,$BG$21*$B$2))),0)</f>
        <v>0</v>
      </c>
      <c r="BR79" s="300">
        <f>IF('Hoja De Calculo'!BS$13&gt;='Hoja De Calculo'!BR$13,IF(BR$18=100,($BG$21*BR$18*$B$2)-SUM($I79:BQ79),IF(BR$18&gt;BQ$19,((BR$18-BQ$19+1)*$B$2*$BG$21),IF(BR$18&gt;=BQ$19,$BG$21*$B$2))),0)</f>
        <v>0</v>
      </c>
      <c r="BS79" s="300">
        <f>IF('Hoja De Calculo'!BT$13&gt;='Hoja De Calculo'!BS$13,IF(BS$18=100,($BG$21*BS$18*$B$2)-SUM($I79:BR79),IF(BS$18&gt;BR$19,((BS$18-BR$19+1)*$B$2*$BG$21),IF(BS$18&gt;=BR$19,$BG$21*$B$2))),0)</f>
        <v>0</v>
      </c>
      <c r="BT79" s="300">
        <f>IF('Hoja De Calculo'!BU$13&gt;='Hoja De Calculo'!BT$13,IF(BT$18=100,($BG$21*BT$18*$B$2)-SUM($I79:BS79),IF(BT$18&gt;BS$19,((BT$18-BS$19+1)*$B$2*$BG$21),IF(BT$18&gt;=BS$19,$BG$21*$B$2))),0)</f>
        <v>0</v>
      </c>
      <c r="BU79" s="300">
        <f>IF('Hoja De Calculo'!BV$13&gt;='Hoja De Calculo'!BU$13,IF(BU$18=100,($BG$21*BU$18*$B$2)-SUM($I79:BT79),IF(BU$18&gt;BT$19,((BU$18-BT$19+1)*$B$2*$BG$21),IF(BU$18&gt;=BT$19,$BG$21*$B$2))),0)</f>
        <v>0</v>
      </c>
      <c r="BV79" s="300">
        <f>IF('Hoja De Calculo'!BW$13&gt;='Hoja De Calculo'!BV$13,IF(BV$18=100,($BG$21*BV$18*$B$2)-SUM($I79:BU79),IF(BV$18&gt;BU$19,((BV$18-BU$19+1)*$B$2*$BG$21),IF(BV$18&gt;=BU$19,$BG$21*$B$2))),0)</f>
        <v>0</v>
      </c>
      <c r="BW79" s="300">
        <f>IF('Hoja De Calculo'!BX$13&gt;='Hoja De Calculo'!BW$13,IF(BW$18=100,($BG$21*BW$18*$B$2)-SUM($I79:BV79),IF(BW$18&gt;BV$19,((BW$18-BV$19+1)*$B$2*$BG$21),IF(BW$18&gt;=BV$19,$BG$21*$B$2))),0)</f>
        <v>0</v>
      </c>
      <c r="BX79" s="300">
        <f>IF('Hoja De Calculo'!BY$13&gt;='Hoja De Calculo'!BX$13,IF(BX$18=100,($BG$21*BX$18*$B$2)-SUM($I79:BW79),IF(BX$18&gt;BW$19,((BX$18-BW$19+1)*$B$2*$BG$21),IF(BX$18&gt;=BW$19,$BG$21*$B$2))),0)</f>
        <v>0</v>
      </c>
      <c r="BY79" s="300">
        <f>IF('Hoja De Calculo'!BZ$13&gt;='Hoja De Calculo'!BY$13,IF(BY$18=100,($BG$21*BY$18*$B$2)-SUM($I79:BX79),IF(BY$18&gt;BX$19,((BY$18-BX$19+1)*$B$2*$BG$21),IF(BY$18&gt;=BX$19,$BG$21*$B$2))),0)</f>
        <v>0</v>
      </c>
      <c r="BZ79" s="300">
        <f>IF('Hoja De Calculo'!CA$13&gt;='Hoja De Calculo'!BZ$13,IF(BZ$18=100,($BG$21*BZ$18*$B$2)-SUM($I79:BY79),IF(BZ$18&gt;BY$19,((BZ$18-BY$19+1)*$B$2*$BG$21),IF(BZ$18&gt;=BY$19,$BG$21*$B$2))),0)</f>
        <v>0</v>
      </c>
      <c r="CA79" s="300">
        <f>IF('Hoja De Calculo'!CB$13&gt;='Hoja De Calculo'!CA$13,IF(CA$18=100,($BG$21*CA$18*$B$2)-SUM($I79:BZ79),IF(CA$18&gt;BZ$19,((CA$18-BZ$19+1)*$B$2*$BG$21),IF(CA$18&gt;=BZ$19,$BG$21*$B$2))),0)</f>
        <v>0</v>
      </c>
      <c r="CB79" s="300">
        <f>IF('Hoja De Calculo'!CC$13&gt;='Hoja De Calculo'!CB$13,IF(CB$18=100,($BG$21*CB$18*$B$2)-SUM($I79:CA79),IF(CB$18&gt;CA$19,((CB$18-CA$19+1)*$B$2*$BG$21),IF(CB$18&gt;=CA$19,$BG$21*$B$2))),0)</f>
        <v>0</v>
      </c>
      <c r="CC79" s="300">
        <f>IF('Hoja De Calculo'!CD$13&gt;='Hoja De Calculo'!CC$13,IF(CC$18=100,($BG$21*CC$18*$B$2)-SUM($I79:CB79),IF(CC$18&gt;CB$19,((CC$18-CB$19+1)*$B$2*$BG$21),IF(CC$18&gt;=CB$19,$BG$21*$B$2))),0)</f>
        <v>0</v>
      </c>
      <c r="CD79" s="300">
        <f>IF('Hoja De Calculo'!CE$13&gt;='Hoja De Calculo'!CD$13,IF(CD$18=100,($BG$21*CD$18*$B$2)-SUM($I79:CC79),IF(CD$18&gt;CC$19,((CD$18-CC$19+1)*$B$2*$BG$21),IF(CD$18&gt;=CC$19,$BG$21*$B$2))),0)</f>
        <v>0</v>
      </c>
      <c r="CE79" s="300">
        <f>IF('Hoja De Calculo'!CF$13&gt;='Hoja De Calculo'!CE$13,IF(CE$18=100,($BG$21*CE$18*$B$2)-SUM($I79:CD79),IF(CE$18&gt;CD$19,((CE$18-CD$19+1)*$B$2*$BG$21),IF(CE$18&gt;=CD$19,$BG$21*$B$2))),0)</f>
        <v>0</v>
      </c>
      <c r="CF79" s="300">
        <f>IF('Hoja De Calculo'!CG$13&gt;='Hoja De Calculo'!CF$13,IF(CF$18=100,($BG$21*CF$18*$B$2)-SUM($I79:CE79),IF(CF$18&gt;CE$19,((CF$18-CE$19+1)*$B$2*$BG$21),IF(CF$18&gt;=CE$19,$BG$21*$B$2))),0)</f>
        <v>0</v>
      </c>
      <c r="CG79" s="300">
        <f>IF('Hoja De Calculo'!CH$13&gt;='Hoja De Calculo'!CG$13,IF(CG$18=100,($BG$21*CG$18*$B$2)-SUM($I79:CF79),IF(CG$18&gt;CF$19,((CG$18-CF$19+1)*$B$2*$BG$21),IF(CG$18&gt;=CF$19,$BG$21*$B$2))),0)</f>
        <v>0</v>
      </c>
      <c r="CH79" s="300">
        <f>IF('Hoja De Calculo'!CI$13&gt;='Hoja De Calculo'!CH$13,IF(CH$18=100,($BG$21*CH$18*$B$2)-SUM($I79:CG79),IF(CH$18&gt;CG$19,((CH$18-CG$19+1)*$B$2*$BG$21),IF(CH$18&gt;=CG$19,$BG$21*$B$2))),0)</f>
        <v>0</v>
      </c>
      <c r="CI79" s="300">
        <f>IF('Hoja De Calculo'!CJ$13&gt;='Hoja De Calculo'!CI$13,IF(CI$18=100,($BG$21*CI$18*$B$2)-SUM($I79:CH79),IF(CI$18&gt;CH$19,((CI$18-CH$19+1)*$B$2*$BG$21),IF(CI$18&gt;=CH$19,$BG$21*$B$2))),0)</f>
        <v>0</v>
      </c>
      <c r="CJ79" s="300">
        <f>IF('Hoja De Calculo'!CK$13&gt;='Hoja De Calculo'!CJ$13,IF(CJ$18=100,($BG$21*CJ$18*$B$2)-SUM($I79:CI79),IF(CJ$18&gt;CI$19,((CJ$18-CI$19+1)*$B$2*$BG$21),IF(CJ$18&gt;=CI$19,$BG$21*$B$2))),0)</f>
        <v>0</v>
      </c>
      <c r="CK79" s="300">
        <f>IF('Hoja De Calculo'!CL$13&gt;='Hoja De Calculo'!CK$13,IF(CK$18=100,($BG$21*CK$18*$B$2)-SUM($I79:CJ79),IF(CK$18&gt;CJ$19,((CK$18-CJ$19+1)*$B$2*$BG$21),IF(CK$18&gt;=CJ$19,$BG$21*$B$2))),0)</f>
        <v>0</v>
      </c>
      <c r="CL79" s="300">
        <f>IF('Hoja De Calculo'!CM$13&gt;='Hoja De Calculo'!CL$13,IF(CL$18=100,($BG$21*CL$18*$B$2)-SUM($I79:CK79),IF(CL$18&gt;CK$19,((CL$18-CK$19+1)*$B$2*$BG$21),IF(CL$18&gt;=CK$19,$BG$21*$B$2))),0)</f>
        <v>0</v>
      </c>
      <c r="CM79" s="300">
        <f>IF('Hoja De Calculo'!CN$13&gt;='Hoja De Calculo'!CM$13,IF(CM$18=100,($BG$21*CM$18*$B$2)-SUM($I79:CL79),IF(CM$18&gt;CL$19,((CM$18-CL$19+1)*$B$2*$BG$21),IF(CM$18&gt;=CL$19,$BG$21*$B$2))),0)</f>
        <v>0</v>
      </c>
      <c r="CN79" s="300">
        <f>IF('Hoja De Calculo'!CO$13&gt;='Hoja De Calculo'!CN$13,IF(CN$18=100,($BG$21*CN$18*$B$2)-SUM($I79:CM79),IF(CN$18&gt;CM$19,((CN$18-CM$19+1)*$B$2*$BG$21),IF(CN$18&gt;=CM$19,$BG$21*$B$2))),0)</f>
        <v>0</v>
      </c>
      <c r="CO79" s="300">
        <f>IF('Hoja De Calculo'!CP$13&gt;='Hoja De Calculo'!CO$13,IF(CO$18=100,($BG$21*CO$18*$B$2)-SUM($I79:CN79),IF(CO$18&gt;CN$19,((CO$18-CN$19+1)*$B$2*$BG$21),IF(CO$18&gt;=CN$19,$BG$21*$B$2))),0)</f>
        <v>0</v>
      </c>
      <c r="CP79" s="300">
        <f>IF('Hoja De Calculo'!CQ$13&gt;='Hoja De Calculo'!CP$13,IF(CP$18=100,($BG$21*CP$18*$B$2)-SUM($I79:CO79),IF(CP$18&gt;CO$19,((CP$18-CO$19+1)*$B$2*$BG$21),IF(CP$18&gt;=CO$19,$BG$21*$B$2))),0)</f>
        <v>0</v>
      </c>
      <c r="CQ79" s="300">
        <f>IF('Hoja De Calculo'!CR$13&gt;='Hoja De Calculo'!CQ$13,IF(CQ$18=100,($BG$21*CQ$18*$B$2)-SUM($I79:CP79),IF(CQ$18&gt;CP$19,((CQ$18-CP$19+1)*$B$2*$BG$21),IF(CQ$18&gt;=CP$19,$BG$21*$B$2))),0)</f>
        <v>0</v>
      </c>
      <c r="CR79" s="300">
        <f>IF('Hoja De Calculo'!CS$13&gt;='Hoja De Calculo'!CR$13,IF(CR$18=100,($BG$21*CR$18*$B$2)-SUM($I79:CQ79),IF(CR$18&gt;CQ$19,((CR$18-CQ$19+1)*$B$2*$BG$21),IF(CR$18&gt;=CQ$19,$BG$21*$B$2))),0)</f>
        <v>0</v>
      </c>
      <c r="CS79" s="300">
        <f>IF('Hoja De Calculo'!CT$13&gt;='Hoja De Calculo'!CS$13,IF(CS$18=100,($BG$21*CS$18*$B$2)-SUM($I79:CR79),IF(CS$18&gt;CR$19,((CS$18-CR$19+1)*$B$2*$BG$21),IF(CS$18&gt;=CR$19,$BG$21*$B$2))),0)</f>
        <v>0</v>
      </c>
      <c r="CT79" s="300">
        <f>IF('Hoja De Calculo'!CU$13&gt;='Hoja De Calculo'!CT$13,IF(CT$18=100,($BG$21*CT$18*$B$2)-SUM($I79:CS79),IF(CT$18&gt;CS$19,((CT$18-CS$19+1)*$B$2*$BG$21),IF(CT$18&gt;=CS$19,$BG$21*$B$2))),0)</f>
        <v>0</v>
      </c>
      <c r="CU79" s="300">
        <f>IF('Hoja De Calculo'!CV$13&gt;='Hoja De Calculo'!CU$13,IF(CU$18=100,($BG$21*CU$18*$B$2)-SUM($I79:CT79),IF(CU$18&gt;CT$19,((CU$18-CT$19+1)*$B$2*$BG$21),IF(CU$18&gt;=CT$19,$BG$21*$B$2))),0)</f>
        <v>0</v>
      </c>
      <c r="CV79" s="300">
        <f>IF('Hoja De Calculo'!CW$13&gt;='Hoja De Calculo'!CV$13,IF(CV$18=100,($BG$21*CV$18*$B$2)-SUM($I79:CU79),IF(CV$18&gt;CU$19,((CV$18-CU$19+1)*$B$2*$BG$21),IF(CV$18&gt;=CU$19,$BG$21*$B$2))),0)</f>
        <v>0</v>
      </c>
      <c r="CW79" s="300">
        <f>IF('Hoja De Calculo'!CX$13&gt;='Hoja De Calculo'!CW$13,IF(CW$18=100,($BG$21*CW$18*$B$2)-SUM($I79:CV79),IF(CW$18&gt;CV$19,((CW$18-CV$19+1)*$B$2*$BG$21),IF(CW$18&gt;=CV$19,$BG$21*$B$2))),0)</f>
        <v>0</v>
      </c>
    </row>
    <row r="80" spans="1:101" x14ac:dyDescent="0.35">
      <c r="A80" t="s">
        <v>213</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87">
        <f>(BH$21*$B$2*(BH$19+(IF(BH$19=100,0,1))))</f>
        <v>0</v>
      </c>
      <c r="BI80" s="300">
        <f>IF('Hoja De Calculo'!BJ$13&gt;='Hoja De Calculo'!BI$13,IF(BI$18=100,($BH$21*BI$18*$B$2)-SUM($I80:BH80),IF(BI$18&gt;BH$19,((BI$18-BH$19+1)*$B$2*$BH$21),IF(BI$18&gt;=BH$19,$BH$21*$B$2))),0)</f>
        <v>0</v>
      </c>
      <c r="BJ80" s="300">
        <f>IF('Hoja De Calculo'!BK$13&gt;='Hoja De Calculo'!BJ$13,IF(BJ$18=100,($BH$21*BJ$18*$B$2)-SUM($I80:BI80),IF(BJ$18&gt;BI$19,((BJ$18-BI$19+1)*$B$2*$BH$21),IF(BJ$18&gt;=BI$19,$BH$21*$B$2))),0)</f>
        <v>0</v>
      </c>
      <c r="BK80" s="300">
        <f>IF('Hoja De Calculo'!BL$13&gt;='Hoja De Calculo'!BK$13,IF(BK$18=100,($BH$21*BK$18*$B$2)-SUM($I80:BJ80),IF(BK$18&gt;BJ$19,((BK$18-BJ$19+1)*$B$2*$BH$21),IF(BK$18&gt;=BJ$19,$BH$21*$B$2))),0)</f>
        <v>0</v>
      </c>
      <c r="BL80" s="300">
        <f>IF('Hoja De Calculo'!BM$13&gt;='Hoja De Calculo'!BL$13,IF(BL$18=100,($BH$21*BL$18*$B$2)-SUM($I80:BK80),IF(BL$18&gt;BK$19,((BL$18-BK$19+1)*$B$2*$BH$21),IF(BL$18&gt;=BK$19,$BH$21*$B$2))),0)</f>
        <v>0</v>
      </c>
      <c r="BM80" s="300">
        <f>IF('Hoja De Calculo'!BN$13&gt;='Hoja De Calculo'!BM$13,IF(BM$18=100,($BH$21*BM$18*$B$2)-SUM($I80:BL80),IF(BM$18&gt;BL$19,((BM$18-BL$19+1)*$B$2*$BH$21),IF(BM$18&gt;=BL$19,$BH$21*$B$2))),0)</f>
        <v>0</v>
      </c>
      <c r="BN80" s="300">
        <f>IF('Hoja De Calculo'!BO$13&gt;='Hoja De Calculo'!BN$13,IF(BN$18=100,($BH$21*BN$18*$B$2)-SUM($I80:BM80),IF(BN$18&gt;BM$19,((BN$18-BM$19+1)*$B$2*$BH$21),IF(BN$18&gt;=BM$19,$BH$21*$B$2))),0)</f>
        <v>0</v>
      </c>
      <c r="BO80" s="300">
        <f>IF('Hoja De Calculo'!BP$13&gt;='Hoja De Calculo'!BO$13,IF(BO$18=100,($BH$21*BO$18*$B$2)-SUM($I80:BN80),IF(BO$18&gt;BN$19,((BO$18-BN$19+1)*$B$2*$BH$21),IF(BO$18&gt;=BN$19,$BH$21*$B$2))),0)</f>
        <v>0</v>
      </c>
      <c r="BP80" s="300">
        <f>IF('Hoja De Calculo'!BQ$13&gt;='Hoja De Calculo'!BP$13,IF(BP$18=100,($BH$21*BP$18*$B$2)-SUM($I80:BO80),IF(BP$18&gt;BO$19,((BP$18-BO$19+1)*$B$2*$BH$21),IF(BP$18&gt;=BO$19,$BH$21*$B$2))),0)</f>
        <v>0</v>
      </c>
      <c r="BQ80" s="300">
        <f>IF('Hoja De Calculo'!BR$13&gt;='Hoja De Calculo'!BQ$13,IF(BQ$18=100,($BH$21*BQ$18*$B$2)-SUM($I80:BP80),IF(BQ$18&gt;BP$19,((BQ$18-BP$19+1)*$B$2*$BH$21),IF(BQ$18&gt;=BP$19,$BH$21*$B$2))),0)</f>
        <v>0</v>
      </c>
      <c r="BR80" s="300">
        <f>IF('Hoja De Calculo'!BS$13&gt;='Hoja De Calculo'!BR$13,IF(BR$18=100,($BH$21*BR$18*$B$2)-SUM($I80:BQ80),IF(BR$18&gt;BQ$19,((BR$18-BQ$19+1)*$B$2*$BH$21),IF(BR$18&gt;=BQ$19,$BH$21*$B$2))),0)</f>
        <v>0</v>
      </c>
      <c r="BS80" s="300">
        <f>IF('Hoja De Calculo'!BT$13&gt;='Hoja De Calculo'!BS$13,IF(BS$18=100,($BH$21*BS$18*$B$2)-SUM($I80:BR80),IF(BS$18&gt;BR$19,((BS$18-BR$19+1)*$B$2*$BH$21),IF(BS$18&gt;=BR$19,$BH$21*$B$2))),0)</f>
        <v>0</v>
      </c>
      <c r="BT80" s="300">
        <f>IF('Hoja De Calculo'!BU$13&gt;='Hoja De Calculo'!BT$13,IF(BT$18=100,($BH$21*BT$18*$B$2)-SUM($I80:BS80),IF(BT$18&gt;BS$19,((BT$18-BS$19+1)*$B$2*$BH$21),IF(BT$18&gt;=BS$19,$BH$21*$B$2))),0)</f>
        <v>0</v>
      </c>
      <c r="BU80" s="300">
        <f>IF('Hoja De Calculo'!BV$13&gt;='Hoja De Calculo'!BU$13,IF(BU$18=100,($BH$21*BU$18*$B$2)-SUM($I80:BT80),IF(BU$18&gt;BT$19,((BU$18-BT$19+1)*$B$2*$BH$21),IF(BU$18&gt;=BT$19,$BH$21*$B$2))),0)</f>
        <v>0</v>
      </c>
      <c r="BV80" s="300">
        <f>IF('Hoja De Calculo'!BW$13&gt;='Hoja De Calculo'!BV$13,IF(BV$18=100,($BH$21*BV$18*$B$2)-SUM($I80:BU80),IF(BV$18&gt;BU$19,((BV$18-BU$19+1)*$B$2*$BH$21),IF(BV$18&gt;=BU$19,$BH$21*$B$2))),0)</f>
        <v>0</v>
      </c>
      <c r="BW80" s="300">
        <f>IF('Hoja De Calculo'!BX$13&gt;='Hoja De Calculo'!BW$13,IF(BW$18=100,($BH$21*BW$18*$B$2)-SUM($I80:BV80),IF(BW$18&gt;BV$19,((BW$18-BV$19+1)*$B$2*$BH$21),IF(BW$18&gt;=BV$19,$BH$21*$B$2))),0)</f>
        <v>0</v>
      </c>
      <c r="BX80" s="300">
        <f>IF('Hoja De Calculo'!BY$13&gt;='Hoja De Calculo'!BX$13,IF(BX$18=100,($BH$21*BX$18*$B$2)-SUM($I80:BW80),IF(BX$18&gt;BW$19,((BX$18-BW$19+1)*$B$2*$BH$21),IF(BX$18&gt;=BW$19,$BH$21*$B$2))),0)</f>
        <v>0</v>
      </c>
      <c r="BY80" s="300">
        <f>IF('Hoja De Calculo'!BZ$13&gt;='Hoja De Calculo'!BY$13,IF(BY$18=100,($BH$21*BY$18*$B$2)-SUM($I80:BX80),IF(BY$18&gt;BX$19,((BY$18-BX$19+1)*$B$2*$BH$21),IF(BY$18&gt;=BX$19,$BH$21*$B$2))),0)</f>
        <v>0</v>
      </c>
      <c r="BZ80" s="300">
        <f>IF('Hoja De Calculo'!CA$13&gt;='Hoja De Calculo'!BZ$13,IF(BZ$18=100,($BH$21*BZ$18*$B$2)-SUM($I80:BY80),IF(BZ$18&gt;BY$19,((BZ$18-BY$19+1)*$B$2*$BH$21),IF(BZ$18&gt;=BY$19,$BH$21*$B$2))),0)</f>
        <v>0</v>
      </c>
      <c r="CA80" s="300">
        <f>IF('Hoja De Calculo'!CB$13&gt;='Hoja De Calculo'!CA$13,IF(CA$18=100,($BH$21*CA$18*$B$2)-SUM($I80:BZ80),IF(CA$18&gt;BZ$19,((CA$18-BZ$19+1)*$B$2*$BH$21),IF(CA$18&gt;=BZ$19,$BH$21*$B$2))),0)</f>
        <v>0</v>
      </c>
      <c r="CB80" s="300">
        <f>IF('Hoja De Calculo'!CC$13&gt;='Hoja De Calculo'!CB$13,IF(CB$18=100,($BH$21*CB$18*$B$2)-SUM($I80:CA80),IF(CB$18&gt;CA$19,((CB$18-CA$19+1)*$B$2*$BH$21),IF(CB$18&gt;=CA$19,$BH$21*$B$2))),0)</f>
        <v>0</v>
      </c>
      <c r="CC80" s="300">
        <f>IF('Hoja De Calculo'!CD$13&gt;='Hoja De Calculo'!CC$13,IF(CC$18=100,($BH$21*CC$18*$B$2)-SUM($I80:CB80),IF(CC$18&gt;CB$19,((CC$18-CB$19+1)*$B$2*$BH$21),IF(CC$18&gt;=CB$19,$BH$21*$B$2))),0)</f>
        <v>0</v>
      </c>
      <c r="CD80" s="300">
        <f>IF('Hoja De Calculo'!CE$13&gt;='Hoja De Calculo'!CD$13,IF(CD$18=100,($BH$21*CD$18*$B$2)-SUM($I80:CC80),IF(CD$18&gt;CC$19,((CD$18-CC$19+1)*$B$2*$BH$21),IF(CD$18&gt;=CC$19,$BH$21*$B$2))),0)</f>
        <v>0</v>
      </c>
      <c r="CE80" s="300">
        <f>IF('Hoja De Calculo'!CF$13&gt;='Hoja De Calculo'!CE$13,IF(CE$18=100,($BH$21*CE$18*$B$2)-SUM($I80:CD80),IF(CE$18&gt;CD$19,((CE$18-CD$19+1)*$B$2*$BH$21),IF(CE$18&gt;=CD$19,$BH$21*$B$2))),0)</f>
        <v>0</v>
      </c>
      <c r="CF80" s="300">
        <f>IF('Hoja De Calculo'!CG$13&gt;='Hoja De Calculo'!CF$13,IF(CF$18=100,($BH$21*CF$18*$B$2)-SUM($I80:CE80),IF(CF$18&gt;CE$19,((CF$18-CE$19+1)*$B$2*$BH$21),IF(CF$18&gt;=CE$19,$BH$21*$B$2))),0)</f>
        <v>0</v>
      </c>
      <c r="CG80" s="300">
        <f>IF('Hoja De Calculo'!CH$13&gt;='Hoja De Calculo'!CG$13,IF(CG$18=100,($BH$21*CG$18*$B$2)-SUM($I80:CF80),IF(CG$18&gt;CF$19,((CG$18-CF$19+1)*$B$2*$BH$21),IF(CG$18&gt;=CF$19,$BH$21*$B$2))),0)</f>
        <v>0</v>
      </c>
      <c r="CH80" s="300">
        <f>IF('Hoja De Calculo'!CI$13&gt;='Hoja De Calculo'!CH$13,IF(CH$18=100,($BH$21*CH$18*$B$2)-SUM($I80:CG80),IF(CH$18&gt;CG$19,((CH$18-CG$19+1)*$B$2*$BH$21),IF(CH$18&gt;=CG$19,$BH$21*$B$2))),0)</f>
        <v>0</v>
      </c>
      <c r="CI80" s="300">
        <f>IF('Hoja De Calculo'!CJ$13&gt;='Hoja De Calculo'!CI$13,IF(CI$18=100,($BH$21*CI$18*$B$2)-SUM($I80:CH80),IF(CI$18&gt;CH$19,((CI$18-CH$19+1)*$B$2*$BH$21),IF(CI$18&gt;=CH$19,$BH$21*$B$2))),0)</f>
        <v>0</v>
      </c>
      <c r="CJ80" s="300">
        <f>IF('Hoja De Calculo'!CK$13&gt;='Hoja De Calculo'!CJ$13,IF(CJ$18=100,($BH$21*CJ$18*$B$2)-SUM($I80:CI80),IF(CJ$18&gt;CI$19,((CJ$18-CI$19+1)*$B$2*$BH$21),IF(CJ$18&gt;=CI$19,$BH$21*$B$2))),0)</f>
        <v>0</v>
      </c>
      <c r="CK80" s="300">
        <f>IF('Hoja De Calculo'!CL$13&gt;='Hoja De Calculo'!CK$13,IF(CK$18=100,($BH$21*CK$18*$B$2)-SUM($I80:CJ80),IF(CK$18&gt;CJ$19,((CK$18-CJ$19+1)*$B$2*$BH$21),IF(CK$18&gt;=CJ$19,$BH$21*$B$2))),0)</f>
        <v>0</v>
      </c>
      <c r="CL80" s="300">
        <f>IF('Hoja De Calculo'!CM$13&gt;='Hoja De Calculo'!CL$13,IF(CL$18=100,($BH$21*CL$18*$B$2)-SUM($I80:CK80),IF(CL$18&gt;CK$19,((CL$18-CK$19+1)*$B$2*$BH$21),IF(CL$18&gt;=CK$19,$BH$21*$B$2))),0)</f>
        <v>0</v>
      </c>
      <c r="CM80" s="300">
        <f>IF('Hoja De Calculo'!CN$13&gt;='Hoja De Calculo'!CM$13,IF(CM$18=100,($BH$21*CM$18*$B$2)-SUM($I80:CL80),IF(CM$18&gt;CL$19,((CM$18-CL$19+1)*$B$2*$BH$21),IF(CM$18&gt;=CL$19,$BH$21*$B$2))),0)</f>
        <v>0</v>
      </c>
      <c r="CN80" s="300">
        <f>IF('Hoja De Calculo'!CO$13&gt;='Hoja De Calculo'!CN$13,IF(CN$18=100,($BH$21*CN$18*$B$2)-SUM($I80:CM80),IF(CN$18&gt;CM$19,((CN$18-CM$19+1)*$B$2*$BH$21),IF(CN$18&gt;=CM$19,$BH$21*$B$2))),0)</f>
        <v>0</v>
      </c>
      <c r="CO80" s="300">
        <f>IF('Hoja De Calculo'!CP$13&gt;='Hoja De Calculo'!CO$13,IF(CO$18=100,($BH$21*CO$18*$B$2)-SUM($I80:CN80),IF(CO$18&gt;CN$19,((CO$18-CN$19+1)*$B$2*$BH$21),IF(CO$18&gt;=CN$19,$BH$21*$B$2))),0)</f>
        <v>0</v>
      </c>
      <c r="CP80" s="300">
        <f>IF('Hoja De Calculo'!CQ$13&gt;='Hoja De Calculo'!CP$13,IF(CP$18=100,($BH$21*CP$18*$B$2)-SUM($I80:CO80),IF(CP$18&gt;CO$19,((CP$18-CO$19+1)*$B$2*$BH$21),IF(CP$18&gt;=CO$19,$BH$21*$B$2))),0)</f>
        <v>0</v>
      </c>
      <c r="CQ80" s="300">
        <f>IF('Hoja De Calculo'!CR$13&gt;='Hoja De Calculo'!CQ$13,IF(CQ$18=100,($BH$21*CQ$18*$B$2)-SUM($I80:CP80),IF(CQ$18&gt;CP$19,((CQ$18-CP$19+1)*$B$2*$BH$21),IF(CQ$18&gt;=CP$19,$BH$21*$B$2))),0)</f>
        <v>0</v>
      </c>
      <c r="CR80" s="300">
        <f>IF('Hoja De Calculo'!CS$13&gt;='Hoja De Calculo'!CR$13,IF(CR$18=100,($BH$21*CR$18*$B$2)-SUM($I80:CQ80),IF(CR$18&gt;CQ$19,((CR$18-CQ$19+1)*$B$2*$BH$21),IF(CR$18&gt;=CQ$19,$BH$21*$B$2))),0)</f>
        <v>0</v>
      </c>
      <c r="CS80" s="300">
        <f>IF('Hoja De Calculo'!CT$13&gt;='Hoja De Calculo'!CS$13,IF(CS$18=100,($BH$21*CS$18*$B$2)-SUM($I80:CR80),IF(CS$18&gt;CR$19,((CS$18-CR$19+1)*$B$2*$BH$21),IF(CS$18&gt;=CR$19,$BH$21*$B$2))),0)</f>
        <v>0</v>
      </c>
      <c r="CT80" s="300">
        <f>IF('Hoja De Calculo'!CU$13&gt;='Hoja De Calculo'!CT$13,IF(CT$18=100,($BH$21*CT$18*$B$2)-SUM($I80:CS80),IF(CT$18&gt;CS$19,((CT$18-CS$19+1)*$B$2*$BH$21),IF(CT$18&gt;=CS$19,$BH$21*$B$2))),0)</f>
        <v>0</v>
      </c>
      <c r="CU80" s="300">
        <f>IF('Hoja De Calculo'!CV$13&gt;='Hoja De Calculo'!CU$13,IF(CU$18=100,($BH$21*CU$18*$B$2)-SUM($I80:CT80),IF(CU$18&gt;CT$19,((CU$18-CT$19+1)*$B$2*$BH$21),IF(CU$18&gt;=CT$19,$BH$21*$B$2))),0)</f>
        <v>0</v>
      </c>
      <c r="CV80" s="300">
        <f>IF('Hoja De Calculo'!CW$13&gt;='Hoja De Calculo'!CV$13,IF(CV$18=100,($BH$21*CV$18*$B$2)-SUM($I80:CU80),IF(CV$18&gt;CU$19,((CV$18-CU$19+1)*$B$2*$BH$21),IF(CV$18&gt;=CU$19,$BH$21*$B$2))),0)</f>
        <v>0</v>
      </c>
      <c r="CW80" s="300">
        <f>IF('Hoja De Calculo'!CX$13&gt;='Hoja De Calculo'!CW$13,IF(CW$18=100,($BH$21*CW$18*$B$2)-SUM($I80:CV80),IF(CW$18&gt;CV$19,((CW$18-CV$19+1)*$B$2*$BH$21),IF(CW$18&gt;=CV$19,$BH$21*$B$2))),0)</f>
        <v>0</v>
      </c>
    </row>
    <row r="81" spans="1:101" x14ac:dyDescent="0.35">
      <c r="A81" t="s">
        <v>214</v>
      </c>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87">
        <f>(BI$21*$B$2*(BI$19+(IF(BI$19=100,0,1))))</f>
        <v>0</v>
      </c>
      <c r="BJ81" s="300">
        <f>IF('Hoja De Calculo'!BK$13&gt;='Hoja De Calculo'!BJ$13,IF(BJ$18=100,($BI$21*BJ$18*$B$2)-SUM($I81:BI81),IF(BJ$18&gt;BI$19,((BJ$18-BI$19+1)*$B$2*$BI$21),IF(BJ$18&gt;=BI$19,$BI$21*$B$2))),0)</f>
        <v>0</v>
      </c>
      <c r="BK81" s="300">
        <f>IF('Hoja De Calculo'!BL$13&gt;='Hoja De Calculo'!BK$13,IF(BK$18=100,($BI$21*BK$18*$B$2)-SUM($I81:BJ81),IF(BK$18&gt;BJ$19,((BK$18-BJ$19+1)*$B$2*$BI$21),IF(BK$18&gt;=BJ$19,$BI$21*$B$2))),0)</f>
        <v>0</v>
      </c>
      <c r="BL81" s="300">
        <f>IF('Hoja De Calculo'!BM$13&gt;='Hoja De Calculo'!BL$13,IF(BL$18=100,($BI$21*BL$18*$B$2)-SUM($I81:BK81),IF(BL$18&gt;BK$19,((BL$18-BK$19+1)*$B$2*$BI$21),IF(BL$18&gt;=BK$19,$BI$21*$B$2))),0)</f>
        <v>0</v>
      </c>
      <c r="BM81" s="300">
        <f>IF('Hoja De Calculo'!BN$13&gt;='Hoja De Calculo'!BM$13,IF(BM$18=100,($BI$21*BM$18*$B$2)-SUM($I81:BL81),IF(BM$18&gt;BL$19,((BM$18-BL$19+1)*$B$2*$BI$21),IF(BM$18&gt;=BL$19,$BI$21*$B$2))),0)</f>
        <v>0</v>
      </c>
      <c r="BN81" s="300">
        <f>IF('Hoja De Calculo'!BO$13&gt;='Hoja De Calculo'!BN$13,IF(BN$18=100,($BI$21*BN$18*$B$2)-SUM($I81:BM81),IF(BN$18&gt;BM$19,((BN$18-BM$19+1)*$B$2*$BI$21),IF(BN$18&gt;=BM$19,$BI$21*$B$2))),0)</f>
        <v>0</v>
      </c>
      <c r="BO81" s="300">
        <f>IF('Hoja De Calculo'!BP$13&gt;='Hoja De Calculo'!BO$13,IF(BO$18=100,($BI$21*BO$18*$B$2)-SUM($I81:BN81),IF(BO$18&gt;BN$19,((BO$18-BN$19+1)*$B$2*$BI$21),IF(BO$18&gt;=BN$19,$BI$21*$B$2))),0)</f>
        <v>0</v>
      </c>
      <c r="BP81" s="300">
        <f>IF('Hoja De Calculo'!BQ$13&gt;='Hoja De Calculo'!BP$13,IF(BP$18=100,($BI$21*BP$18*$B$2)-SUM($I81:BO81),IF(BP$18&gt;BO$19,((BP$18-BO$19+1)*$B$2*$BI$21),IF(BP$18&gt;=BO$19,$BI$21*$B$2))),0)</f>
        <v>0</v>
      </c>
      <c r="BQ81" s="300">
        <f>IF('Hoja De Calculo'!BR$13&gt;='Hoja De Calculo'!BQ$13,IF(BQ$18=100,($BI$21*BQ$18*$B$2)-SUM($I81:BP81),IF(BQ$18&gt;BP$19,((BQ$18-BP$19+1)*$B$2*$BI$21),IF(BQ$18&gt;=BP$19,$BI$21*$B$2))),0)</f>
        <v>0</v>
      </c>
      <c r="BR81" s="300">
        <f>IF('Hoja De Calculo'!BS$13&gt;='Hoja De Calculo'!BR$13,IF(BR$18=100,($BI$21*BR$18*$B$2)-SUM($I81:BQ81),IF(BR$18&gt;BQ$19,((BR$18-BQ$19+1)*$B$2*$BI$21),IF(BR$18&gt;=BQ$19,$BI$21*$B$2))),0)</f>
        <v>0</v>
      </c>
      <c r="BS81" s="300">
        <f>IF('Hoja De Calculo'!BT$13&gt;='Hoja De Calculo'!BS$13,IF(BS$18=100,($BI$21*BS$18*$B$2)-SUM($I81:BR81),IF(BS$18&gt;BR$19,((BS$18-BR$19+1)*$B$2*$BI$21),IF(BS$18&gt;=BR$19,$BI$21*$B$2))),0)</f>
        <v>0</v>
      </c>
      <c r="BT81" s="300">
        <f>IF('Hoja De Calculo'!BU$13&gt;='Hoja De Calculo'!BT$13,IF(BT$18=100,($BI$21*BT$18*$B$2)-SUM($I81:BS81),IF(BT$18&gt;BS$19,((BT$18-BS$19+1)*$B$2*$BI$21),IF(BT$18&gt;=BS$19,$BI$21*$B$2))),0)</f>
        <v>0</v>
      </c>
      <c r="BU81" s="300">
        <f>IF('Hoja De Calculo'!BV$13&gt;='Hoja De Calculo'!BU$13,IF(BU$18=100,($BI$21*BU$18*$B$2)-SUM($I81:BT81),IF(BU$18&gt;BT$19,((BU$18-BT$19+1)*$B$2*$BI$21),IF(BU$18&gt;=BT$19,$BI$21*$B$2))),0)</f>
        <v>0</v>
      </c>
      <c r="BV81" s="300">
        <f>IF('Hoja De Calculo'!BW$13&gt;='Hoja De Calculo'!BV$13,IF(BV$18=100,($BI$21*BV$18*$B$2)-SUM($I81:BU81),IF(BV$18&gt;BU$19,((BV$18-BU$19+1)*$B$2*$BI$21),IF(BV$18&gt;=BU$19,$BI$21*$B$2))),0)</f>
        <v>0</v>
      </c>
      <c r="BW81" s="300">
        <f>IF('Hoja De Calculo'!BX$13&gt;='Hoja De Calculo'!BW$13,IF(BW$18=100,($BI$21*BW$18*$B$2)-SUM($I81:BV81),IF(BW$18&gt;BV$19,((BW$18-BV$19+1)*$B$2*$BI$21),IF(BW$18&gt;=BV$19,$BI$21*$B$2))),0)</f>
        <v>0</v>
      </c>
      <c r="BX81" s="300">
        <f>IF('Hoja De Calculo'!BY$13&gt;='Hoja De Calculo'!BX$13,IF(BX$18=100,($BI$21*BX$18*$B$2)-SUM($I81:BW81),IF(BX$18&gt;BW$19,((BX$18-BW$19+1)*$B$2*$BI$21),IF(BX$18&gt;=BW$19,$BI$21*$B$2))),0)</f>
        <v>0</v>
      </c>
      <c r="BY81" s="300">
        <f>IF('Hoja De Calculo'!BZ$13&gt;='Hoja De Calculo'!BY$13,IF(BY$18=100,($BI$21*BY$18*$B$2)-SUM($I81:BX81),IF(BY$18&gt;BX$19,((BY$18-BX$19+1)*$B$2*$BI$21),IF(BY$18&gt;=BX$19,$BI$21*$B$2))),0)</f>
        <v>0</v>
      </c>
      <c r="BZ81" s="300">
        <f>IF('Hoja De Calculo'!CA$13&gt;='Hoja De Calculo'!BZ$13,IF(BZ$18=100,($BI$21*BZ$18*$B$2)-SUM($I81:BY81),IF(BZ$18&gt;BY$19,((BZ$18-BY$19+1)*$B$2*$BI$21),IF(BZ$18&gt;=BY$19,$BI$21*$B$2))),0)</f>
        <v>0</v>
      </c>
      <c r="CA81" s="300">
        <f>IF('Hoja De Calculo'!CB$13&gt;='Hoja De Calculo'!CA$13,IF(CA$18=100,($BI$21*CA$18*$B$2)-SUM($I81:BZ81),IF(CA$18&gt;BZ$19,((CA$18-BZ$19+1)*$B$2*$BI$21),IF(CA$18&gt;=BZ$19,$BI$21*$B$2))),0)</f>
        <v>0</v>
      </c>
      <c r="CB81" s="300">
        <f>IF('Hoja De Calculo'!CC$13&gt;='Hoja De Calculo'!CB$13,IF(CB$18=100,($BI$21*CB$18*$B$2)-SUM($I81:CA81),IF(CB$18&gt;CA$19,((CB$18-CA$19+1)*$B$2*$BI$21),IF(CB$18&gt;=CA$19,$BI$21*$B$2))),0)</f>
        <v>0</v>
      </c>
      <c r="CC81" s="300">
        <f>IF('Hoja De Calculo'!CD$13&gt;='Hoja De Calculo'!CC$13,IF(CC$18=100,($BI$21*CC$18*$B$2)-SUM($I81:CB81),IF(CC$18&gt;CB$19,((CC$18-CB$19+1)*$B$2*$BI$21),IF(CC$18&gt;=CB$19,$BI$21*$B$2))),0)</f>
        <v>0</v>
      </c>
      <c r="CD81" s="300">
        <f>IF('Hoja De Calculo'!CE$13&gt;='Hoja De Calculo'!CD$13,IF(CD$18=100,($BI$21*CD$18*$B$2)-SUM($I81:CC81),IF(CD$18&gt;CC$19,((CD$18-CC$19+1)*$B$2*$BI$21),IF(CD$18&gt;=CC$19,$BI$21*$B$2))),0)</f>
        <v>0</v>
      </c>
      <c r="CE81" s="300">
        <f>IF('Hoja De Calculo'!CF$13&gt;='Hoja De Calculo'!CE$13,IF(CE$18=100,($BI$21*CE$18*$B$2)-SUM($I81:CD81),IF(CE$18&gt;CD$19,((CE$18-CD$19+1)*$B$2*$BI$21),IF(CE$18&gt;=CD$19,$BI$21*$B$2))),0)</f>
        <v>0</v>
      </c>
      <c r="CF81" s="300">
        <f>IF('Hoja De Calculo'!CG$13&gt;='Hoja De Calculo'!CF$13,IF(CF$18=100,($BI$21*CF$18*$B$2)-SUM($I81:CE81),IF(CF$18&gt;CE$19,((CF$18-CE$19+1)*$B$2*$BI$21),IF(CF$18&gt;=CE$19,$BI$21*$B$2))),0)</f>
        <v>0</v>
      </c>
      <c r="CG81" s="300">
        <f>IF('Hoja De Calculo'!CH$13&gt;='Hoja De Calculo'!CG$13,IF(CG$18=100,($BI$21*CG$18*$B$2)-SUM($I81:CF81),IF(CG$18&gt;CF$19,((CG$18-CF$19+1)*$B$2*$BI$21),IF(CG$18&gt;=CF$19,$BI$21*$B$2))),0)</f>
        <v>0</v>
      </c>
      <c r="CH81" s="300">
        <f>IF('Hoja De Calculo'!CI$13&gt;='Hoja De Calculo'!CH$13,IF(CH$18=100,($BI$21*CH$18*$B$2)-SUM($I81:CG81),IF(CH$18&gt;CG$19,((CH$18-CG$19+1)*$B$2*$BI$21),IF(CH$18&gt;=CG$19,$BI$21*$B$2))),0)</f>
        <v>0</v>
      </c>
      <c r="CI81" s="300">
        <f>IF('Hoja De Calculo'!CJ$13&gt;='Hoja De Calculo'!CI$13,IF(CI$18=100,($BI$21*CI$18*$B$2)-SUM($I81:CH81),IF(CI$18&gt;CH$19,((CI$18-CH$19+1)*$B$2*$BI$21),IF(CI$18&gt;=CH$19,$BI$21*$B$2))),0)</f>
        <v>0</v>
      </c>
      <c r="CJ81" s="300">
        <f>IF('Hoja De Calculo'!CK$13&gt;='Hoja De Calculo'!CJ$13,IF(CJ$18=100,($BI$21*CJ$18*$B$2)-SUM($I81:CI81),IF(CJ$18&gt;CI$19,((CJ$18-CI$19+1)*$B$2*$BI$21),IF(CJ$18&gt;=CI$19,$BI$21*$B$2))),0)</f>
        <v>0</v>
      </c>
      <c r="CK81" s="300">
        <f>IF('Hoja De Calculo'!CL$13&gt;='Hoja De Calculo'!CK$13,IF(CK$18=100,($BI$21*CK$18*$B$2)-SUM($I81:CJ81),IF(CK$18&gt;CJ$19,((CK$18-CJ$19+1)*$B$2*$BI$21),IF(CK$18&gt;=CJ$19,$BI$21*$B$2))),0)</f>
        <v>0</v>
      </c>
      <c r="CL81" s="300">
        <f>IF('Hoja De Calculo'!CM$13&gt;='Hoja De Calculo'!CL$13,IF(CL$18=100,($BI$21*CL$18*$B$2)-SUM($I81:CK81),IF(CL$18&gt;CK$19,((CL$18-CK$19+1)*$B$2*$BI$21),IF(CL$18&gt;=CK$19,$BI$21*$B$2))),0)</f>
        <v>0</v>
      </c>
      <c r="CM81" s="300">
        <f>IF('Hoja De Calculo'!CN$13&gt;='Hoja De Calculo'!CM$13,IF(CM$18=100,($BI$21*CM$18*$B$2)-SUM($I81:CL81),IF(CM$18&gt;CL$19,((CM$18-CL$19+1)*$B$2*$BI$21),IF(CM$18&gt;=CL$19,$BI$21*$B$2))),0)</f>
        <v>0</v>
      </c>
      <c r="CN81" s="300">
        <f>IF('Hoja De Calculo'!CO$13&gt;='Hoja De Calculo'!CN$13,IF(CN$18=100,($BI$21*CN$18*$B$2)-SUM($I81:CM81),IF(CN$18&gt;CM$19,((CN$18-CM$19+1)*$B$2*$BI$21),IF(CN$18&gt;=CM$19,$BI$21*$B$2))),0)</f>
        <v>0</v>
      </c>
      <c r="CO81" s="300">
        <f>IF('Hoja De Calculo'!CP$13&gt;='Hoja De Calculo'!CO$13,IF(CO$18=100,($BI$21*CO$18*$B$2)-SUM($I81:CN81),IF(CO$18&gt;CN$19,((CO$18-CN$19+1)*$B$2*$BI$21),IF(CO$18&gt;=CN$19,$BI$21*$B$2))),0)</f>
        <v>0</v>
      </c>
      <c r="CP81" s="300">
        <f>IF('Hoja De Calculo'!CQ$13&gt;='Hoja De Calculo'!CP$13,IF(CP$18=100,($BI$21*CP$18*$B$2)-SUM($I81:CO81),IF(CP$18&gt;CO$19,((CP$18-CO$19+1)*$B$2*$BI$21),IF(CP$18&gt;=CO$19,$BI$21*$B$2))),0)</f>
        <v>0</v>
      </c>
      <c r="CQ81" s="300">
        <f>IF('Hoja De Calculo'!CR$13&gt;='Hoja De Calculo'!CQ$13,IF(CQ$18=100,($BI$21*CQ$18*$B$2)-SUM($I81:CP81),IF(CQ$18&gt;CP$19,((CQ$18-CP$19+1)*$B$2*$BI$21),IF(CQ$18&gt;=CP$19,$BI$21*$B$2))),0)</f>
        <v>0</v>
      </c>
      <c r="CR81" s="300">
        <f>IF('Hoja De Calculo'!CS$13&gt;='Hoja De Calculo'!CR$13,IF(CR$18=100,($BI$21*CR$18*$B$2)-SUM($I81:CQ81),IF(CR$18&gt;CQ$19,((CR$18-CQ$19+1)*$B$2*$BI$21),IF(CR$18&gt;=CQ$19,$BI$21*$B$2))),0)</f>
        <v>0</v>
      </c>
      <c r="CS81" s="300">
        <f>IF('Hoja De Calculo'!CT$13&gt;='Hoja De Calculo'!CS$13,IF(CS$18=100,($BI$21*CS$18*$B$2)-SUM($I81:CR81),IF(CS$18&gt;CR$19,((CS$18-CR$19+1)*$B$2*$BI$21),IF(CS$18&gt;=CR$19,$BI$21*$B$2))),0)</f>
        <v>0</v>
      </c>
      <c r="CT81" s="300">
        <f>IF('Hoja De Calculo'!CU$13&gt;='Hoja De Calculo'!CT$13,IF(CT$18=100,($BI$21*CT$18*$B$2)-SUM($I81:CS81),IF(CT$18&gt;CS$19,((CT$18-CS$19+1)*$B$2*$BI$21),IF(CT$18&gt;=CS$19,$BI$21*$B$2))),0)</f>
        <v>0</v>
      </c>
      <c r="CU81" s="300">
        <f>IF('Hoja De Calculo'!CV$13&gt;='Hoja De Calculo'!CU$13,IF(CU$18=100,($BI$21*CU$18*$B$2)-SUM($I81:CT81),IF(CU$18&gt;CT$19,((CU$18-CT$19+1)*$B$2*$BI$21),IF(CU$18&gt;=CT$19,$BI$21*$B$2))),0)</f>
        <v>0</v>
      </c>
      <c r="CV81" s="300">
        <f>IF('Hoja De Calculo'!CW$13&gt;='Hoja De Calculo'!CV$13,IF(CV$18=100,($BI$21*CV$18*$B$2)-SUM($I81:CU81),IF(CV$18&gt;CU$19,((CV$18-CU$19+1)*$B$2*$BI$21),IF(CV$18&gt;=CU$19,$BI$21*$B$2))),0)</f>
        <v>0</v>
      </c>
      <c r="CW81" s="300">
        <f>IF('Hoja De Calculo'!CX$13&gt;='Hoja De Calculo'!CW$13,IF(CW$18=100,($BI$21*CW$18*$B$2)-SUM($I81:CV81),IF(CW$18&gt;CV$19,((CW$18-CV$19+1)*$B$2*$BI$21),IF(CW$18&gt;=CV$19,$BI$21*$B$2))),0)</f>
        <v>0</v>
      </c>
    </row>
    <row r="82" spans="1:101" x14ac:dyDescent="0.35">
      <c r="A82" t="s">
        <v>215</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87">
        <f>(BJ$21*$B$2*(BJ$19+(IF(BJ$19=100,0,1))))</f>
        <v>0</v>
      </c>
      <c r="BK82" s="300">
        <f>IF('Hoja De Calculo'!BL$13&gt;='Hoja De Calculo'!BK$13,IF(BK$18=100,($BJ$21*BK$18*$B$2)-SUM($I82:BJ82),IF(BK$18&gt;BJ$19,((BK$18-BJ$19+1)*$B$2*$BJ$21),IF(BK$18&gt;=BJ$19,$BJ$21*$B$2))),0)</f>
        <v>0</v>
      </c>
      <c r="BL82" s="300">
        <f>IF('Hoja De Calculo'!BM$13&gt;='Hoja De Calculo'!BL$13,IF(BL$18=100,($BJ$21*BL$18*$B$2)-SUM($I82:BK82),IF(BL$18&gt;BK$19,((BL$18-BK$19+1)*$B$2*$BJ$21),IF(BL$18&gt;=BK$19,$BJ$21*$B$2))),0)</f>
        <v>0</v>
      </c>
      <c r="BM82" s="300">
        <f>IF('Hoja De Calculo'!BN$13&gt;='Hoja De Calculo'!BM$13,IF(BM$18=100,($BJ$21*BM$18*$B$2)-SUM($I82:BL82),IF(BM$18&gt;BL$19,((BM$18-BL$19+1)*$B$2*$BJ$21),IF(BM$18&gt;=BL$19,$BJ$21*$B$2))),0)</f>
        <v>0</v>
      </c>
      <c r="BN82" s="300">
        <f>IF('Hoja De Calculo'!BO$13&gt;='Hoja De Calculo'!BN$13,IF(BN$18=100,($BJ$21*BN$18*$B$2)-SUM($I82:BM82),IF(BN$18&gt;BM$19,((BN$18-BM$19+1)*$B$2*$BJ$21),IF(BN$18&gt;=BM$19,$BJ$21*$B$2))),0)</f>
        <v>0</v>
      </c>
      <c r="BO82" s="300">
        <f>IF('Hoja De Calculo'!BP$13&gt;='Hoja De Calculo'!BO$13,IF(BO$18=100,($BJ$21*BO$18*$B$2)-SUM($I82:BN82),IF(BO$18&gt;BN$19,((BO$18-BN$19+1)*$B$2*$BJ$21),IF(BO$18&gt;=BN$19,$BJ$21*$B$2))),0)</f>
        <v>0</v>
      </c>
      <c r="BP82" s="300">
        <f>IF('Hoja De Calculo'!BQ$13&gt;='Hoja De Calculo'!BP$13,IF(BP$18=100,($BJ$21*BP$18*$B$2)-SUM($I82:BO82),IF(BP$18&gt;BO$19,((BP$18-BO$19+1)*$B$2*$BJ$21),IF(BP$18&gt;=BO$19,$BJ$21*$B$2))),0)</f>
        <v>0</v>
      </c>
      <c r="BQ82" s="300">
        <f>IF('Hoja De Calculo'!BR$13&gt;='Hoja De Calculo'!BQ$13,IF(BQ$18=100,($BJ$21*BQ$18*$B$2)-SUM($I82:BP82),IF(BQ$18&gt;BP$19,((BQ$18-BP$19+1)*$B$2*$BJ$21),IF(BQ$18&gt;=BP$19,$BJ$21*$B$2))),0)</f>
        <v>0</v>
      </c>
      <c r="BR82" s="300">
        <f>IF('Hoja De Calculo'!BS$13&gt;='Hoja De Calculo'!BR$13,IF(BR$18=100,($BJ$21*BR$18*$B$2)-SUM($I82:BQ82),IF(BR$18&gt;BQ$19,((BR$18-BQ$19+1)*$B$2*$BJ$21),IF(BR$18&gt;=BQ$19,$BJ$21*$B$2))),0)</f>
        <v>0</v>
      </c>
      <c r="BS82" s="300">
        <f>IF('Hoja De Calculo'!BT$13&gt;='Hoja De Calculo'!BS$13,IF(BS$18=100,($BJ$21*BS$18*$B$2)-SUM($I82:BR82),IF(BS$18&gt;BR$19,((BS$18-BR$19+1)*$B$2*$BJ$21),IF(BS$18&gt;=BR$19,$BJ$21*$B$2))),0)</f>
        <v>0</v>
      </c>
      <c r="BT82" s="300">
        <f>IF('Hoja De Calculo'!BU$13&gt;='Hoja De Calculo'!BT$13,IF(BT$18=100,($BJ$21*BT$18*$B$2)-SUM($I82:BS82),IF(BT$18&gt;BS$19,((BT$18-BS$19+1)*$B$2*$BJ$21),IF(BT$18&gt;=BS$19,$BJ$21*$B$2))),0)</f>
        <v>0</v>
      </c>
      <c r="BU82" s="300">
        <f>IF('Hoja De Calculo'!BV$13&gt;='Hoja De Calculo'!BU$13,IF(BU$18=100,($BJ$21*BU$18*$B$2)-SUM($I82:BT82),IF(BU$18&gt;BT$19,((BU$18-BT$19+1)*$B$2*$BJ$21),IF(BU$18&gt;=BT$19,$BJ$21*$B$2))),0)</f>
        <v>0</v>
      </c>
      <c r="BV82" s="300">
        <f>IF('Hoja De Calculo'!BW$13&gt;='Hoja De Calculo'!BV$13,IF(BV$18=100,($BJ$21*BV$18*$B$2)-SUM($I82:BU82),IF(BV$18&gt;BU$19,((BV$18-BU$19+1)*$B$2*$BJ$21),IF(BV$18&gt;=BU$19,$BJ$21*$B$2))),0)</f>
        <v>0</v>
      </c>
      <c r="BW82" s="300">
        <f>IF('Hoja De Calculo'!BX$13&gt;='Hoja De Calculo'!BW$13,IF(BW$18=100,($BJ$21*BW$18*$B$2)-SUM($I82:BV82),IF(BW$18&gt;BV$19,((BW$18-BV$19+1)*$B$2*$BJ$21),IF(BW$18&gt;=BV$19,$BJ$21*$B$2))),0)</f>
        <v>0</v>
      </c>
      <c r="BX82" s="300">
        <f>IF('Hoja De Calculo'!BY$13&gt;='Hoja De Calculo'!BX$13,IF(BX$18=100,($BJ$21*BX$18*$B$2)-SUM($I82:BW82),IF(BX$18&gt;BW$19,((BX$18-BW$19+1)*$B$2*$BJ$21),IF(BX$18&gt;=BW$19,$BJ$21*$B$2))),0)</f>
        <v>0</v>
      </c>
      <c r="BY82" s="300">
        <f>IF('Hoja De Calculo'!BZ$13&gt;='Hoja De Calculo'!BY$13,IF(BY$18=100,($BJ$21*BY$18*$B$2)-SUM($I82:BX82),IF(BY$18&gt;BX$19,((BY$18-BX$19+1)*$B$2*$BJ$21),IF(BY$18&gt;=BX$19,$BJ$21*$B$2))),0)</f>
        <v>0</v>
      </c>
      <c r="BZ82" s="300">
        <f>IF('Hoja De Calculo'!CA$13&gt;='Hoja De Calculo'!BZ$13,IF(BZ$18=100,($BJ$21*BZ$18*$B$2)-SUM($I82:BY82),IF(BZ$18&gt;BY$19,((BZ$18-BY$19+1)*$B$2*$BJ$21),IF(BZ$18&gt;=BY$19,$BJ$21*$B$2))),0)</f>
        <v>0</v>
      </c>
      <c r="CA82" s="300">
        <f>IF('Hoja De Calculo'!CB$13&gt;='Hoja De Calculo'!CA$13,IF(CA$18=100,($BJ$21*CA$18*$B$2)-SUM($I82:BZ82),IF(CA$18&gt;BZ$19,((CA$18-BZ$19+1)*$B$2*$BJ$21),IF(CA$18&gt;=BZ$19,$BJ$21*$B$2))),0)</f>
        <v>0</v>
      </c>
      <c r="CB82" s="300">
        <f>IF('Hoja De Calculo'!CC$13&gt;='Hoja De Calculo'!CB$13,IF(CB$18=100,($BJ$21*CB$18*$B$2)-SUM($I82:CA82),IF(CB$18&gt;CA$19,((CB$18-CA$19+1)*$B$2*$BJ$21),IF(CB$18&gt;=CA$19,$BJ$21*$B$2))),0)</f>
        <v>0</v>
      </c>
      <c r="CC82" s="300">
        <f>IF('Hoja De Calculo'!CD$13&gt;='Hoja De Calculo'!CC$13,IF(CC$18=100,($BJ$21*CC$18*$B$2)-SUM($I82:CB82),IF(CC$18&gt;CB$19,((CC$18-CB$19+1)*$B$2*$BJ$21),IF(CC$18&gt;=CB$19,$BJ$21*$B$2))),0)</f>
        <v>0</v>
      </c>
      <c r="CD82" s="300">
        <f>IF('Hoja De Calculo'!CE$13&gt;='Hoja De Calculo'!CD$13,IF(CD$18=100,($BJ$21*CD$18*$B$2)-SUM($I82:CC82),IF(CD$18&gt;CC$19,((CD$18-CC$19+1)*$B$2*$BJ$21),IF(CD$18&gt;=CC$19,$BJ$21*$B$2))),0)</f>
        <v>0</v>
      </c>
      <c r="CE82" s="300">
        <f>IF('Hoja De Calculo'!CF$13&gt;='Hoja De Calculo'!CE$13,IF(CE$18=100,($BJ$21*CE$18*$B$2)-SUM($I82:CD82),IF(CE$18&gt;CD$19,((CE$18-CD$19+1)*$B$2*$BJ$21),IF(CE$18&gt;=CD$19,$BJ$21*$B$2))),0)</f>
        <v>0</v>
      </c>
      <c r="CF82" s="300">
        <f>IF('Hoja De Calculo'!CG$13&gt;='Hoja De Calculo'!CF$13,IF(CF$18=100,($BJ$21*CF$18*$B$2)-SUM($I82:CE82),IF(CF$18&gt;CE$19,((CF$18-CE$19+1)*$B$2*$BJ$21),IF(CF$18&gt;=CE$19,$BJ$21*$B$2))),0)</f>
        <v>0</v>
      </c>
      <c r="CG82" s="300">
        <f>IF('Hoja De Calculo'!CH$13&gt;='Hoja De Calculo'!CG$13,IF(CG$18=100,($BJ$21*CG$18*$B$2)-SUM($I82:CF82),IF(CG$18&gt;CF$19,((CG$18-CF$19+1)*$B$2*$BJ$21),IF(CG$18&gt;=CF$19,$BJ$21*$B$2))),0)</f>
        <v>0</v>
      </c>
      <c r="CH82" s="300">
        <f>IF('Hoja De Calculo'!CI$13&gt;='Hoja De Calculo'!CH$13,IF(CH$18=100,($BJ$21*CH$18*$B$2)-SUM($I82:CG82),IF(CH$18&gt;CG$19,((CH$18-CG$19+1)*$B$2*$BJ$21),IF(CH$18&gt;=CG$19,$BJ$21*$B$2))),0)</f>
        <v>0</v>
      </c>
      <c r="CI82" s="300">
        <f>IF('Hoja De Calculo'!CJ$13&gt;='Hoja De Calculo'!CI$13,IF(CI$18=100,($BJ$21*CI$18*$B$2)-SUM($I82:CH82),IF(CI$18&gt;CH$19,((CI$18-CH$19+1)*$B$2*$BJ$21),IF(CI$18&gt;=CH$19,$BJ$21*$B$2))),0)</f>
        <v>0</v>
      </c>
      <c r="CJ82" s="300">
        <f>IF('Hoja De Calculo'!CK$13&gt;='Hoja De Calculo'!CJ$13,IF(CJ$18=100,($BJ$21*CJ$18*$B$2)-SUM($I82:CI82),IF(CJ$18&gt;CI$19,((CJ$18-CI$19+1)*$B$2*$BJ$21),IF(CJ$18&gt;=CI$19,$BJ$21*$B$2))),0)</f>
        <v>0</v>
      </c>
      <c r="CK82" s="300">
        <f>IF('Hoja De Calculo'!CL$13&gt;='Hoja De Calculo'!CK$13,IF(CK$18=100,($BJ$21*CK$18*$B$2)-SUM($I82:CJ82),IF(CK$18&gt;CJ$19,((CK$18-CJ$19+1)*$B$2*$BJ$21),IF(CK$18&gt;=CJ$19,$BJ$21*$B$2))),0)</f>
        <v>0</v>
      </c>
      <c r="CL82" s="300">
        <f>IF('Hoja De Calculo'!CM$13&gt;='Hoja De Calculo'!CL$13,IF(CL$18=100,($BJ$21*CL$18*$B$2)-SUM($I82:CK82),IF(CL$18&gt;CK$19,((CL$18-CK$19+1)*$B$2*$BJ$21),IF(CL$18&gt;=CK$19,$BJ$21*$B$2))),0)</f>
        <v>0</v>
      </c>
      <c r="CM82" s="300">
        <f>IF('Hoja De Calculo'!CN$13&gt;='Hoja De Calculo'!CM$13,IF(CM$18=100,($BJ$21*CM$18*$B$2)-SUM($I82:CL82),IF(CM$18&gt;CL$19,((CM$18-CL$19+1)*$B$2*$BJ$21),IF(CM$18&gt;=CL$19,$BJ$21*$B$2))),0)</f>
        <v>0</v>
      </c>
      <c r="CN82" s="300">
        <f>IF('Hoja De Calculo'!CO$13&gt;='Hoja De Calculo'!CN$13,IF(CN$18=100,($BJ$21*CN$18*$B$2)-SUM($I82:CM82),IF(CN$18&gt;CM$19,((CN$18-CM$19+1)*$B$2*$BJ$21),IF(CN$18&gt;=CM$19,$BJ$21*$B$2))),0)</f>
        <v>0</v>
      </c>
      <c r="CO82" s="300">
        <f>IF('Hoja De Calculo'!CP$13&gt;='Hoja De Calculo'!CO$13,IF(CO$18=100,($BJ$21*CO$18*$B$2)-SUM($I82:CN82),IF(CO$18&gt;CN$19,((CO$18-CN$19+1)*$B$2*$BJ$21),IF(CO$18&gt;=CN$19,$BJ$21*$B$2))),0)</f>
        <v>0</v>
      </c>
      <c r="CP82" s="300">
        <f>IF('Hoja De Calculo'!CQ$13&gt;='Hoja De Calculo'!CP$13,IF(CP$18=100,($BJ$21*CP$18*$B$2)-SUM($I82:CO82),IF(CP$18&gt;CO$19,((CP$18-CO$19+1)*$B$2*$BJ$21),IF(CP$18&gt;=CO$19,$BJ$21*$B$2))),0)</f>
        <v>0</v>
      </c>
      <c r="CQ82" s="300">
        <f>IF('Hoja De Calculo'!CR$13&gt;='Hoja De Calculo'!CQ$13,IF(CQ$18=100,($BJ$21*CQ$18*$B$2)-SUM($I82:CP82),IF(CQ$18&gt;CP$19,((CQ$18-CP$19+1)*$B$2*$BJ$21),IF(CQ$18&gt;=CP$19,$BJ$21*$B$2))),0)</f>
        <v>0</v>
      </c>
      <c r="CR82" s="300">
        <f>IF('Hoja De Calculo'!CS$13&gt;='Hoja De Calculo'!CR$13,IF(CR$18=100,($BJ$21*CR$18*$B$2)-SUM($I82:CQ82),IF(CR$18&gt;CQ$19,((CR$18-CQ$19+1)*$B$2*$BJ$21),IF(CR$18&gt;=CQ$19,$BJ$21*$B$2))),0)</f>
        <v>0</v>
      </c>
      <c r="CS82" s="300">
        <f>IF('Hoja De Calculo'!CT$13&gt;='Hoja De Calculo'!CS$13,IF(CS$18=100,($BJ$21*CS$18*$B$2)-SUM($I82:CR82),IF(CS$18&gt;CR$19,((CS$18-CR$19+1)*$B$2*$BJ$21),IF(CS$18&gt;=CR$19,$BJ$21*$B$2))),0)</f>
        <v>0</v>
      </c>
      <c r="CT82" s="300">
        <f>IF('Hoja De Calculo'!CU$13&gt;='Hoja De Calculo'!CT$13,IF(CT$18=100,($BJ$21*CT$18*$B$2)-SUM($I82:CS82),IF(CT$18&gt;CS$19,((CT$18-CS$19+1)*$B$2*$BJ$21),IF(CT$18&gt;=CS$19,$BJ$21*$B$2))),0)</f>
        <v>0</v>
      </c>
      <c r="CU82" s="300">
        <f>IF('Hoja De Calculo'!CV$13&gt;='Hoja De Calculo'!CU$13,IF(CU$18=100,($BJ$21*CU$18*$B$2)-SUM($I82:CT82),IF(CU$18&gt;CT$19,((CU$18-CT$19+1)*$B$2*$BJ$21),IF(CU$18&gt;=CT$19,$BJ$21*$B$2))),0)</f>
        <v>0</v>
      </c>
      <c r="CV82" s="300">
        <f>IF('Hoja De Calculo'!CW$13&gt;='Hoja De Calculo'!CV$13,IF(CV$18=100,($BJ$21*CV$18*$B$2)-SUM($I82:CU82),IF(CV$18&gt;CU$19,((CV$18-CU$19+1)*$B$2*$BJ$21),IF(CV$18&gt;=CU$19,$BJ$21*$B$2))),0)</f>
        <v>0</v>
      </c>
      <c r="CW82" s="300">
        <f>IF('Hoja De Calculo'!CX$13&gt;='Hoja De Calculo'!CW$13,IF(CW$18=100,($BJ$21*CW$18*$B$2)-SUM($I82:CV82),IF(CW$18&gt;CV$19,((CW$18-CV$19+1)*$B$2*$BJ$21),IF(CW$18&gt;=CV$19,$BJ$21*$B$2))),0)</f>
        <v>0</v>
      </c>
    </row>
    <row r="83" spans="1:101" x14ac:dyDescent="0.35">
      <c r="A83" t="s">
        <v>216</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87">
        <f>(BK$21*$B$2*(BK$19+(IF(BK$19=100,0,1))))</f>
        <v>0</v>
      </c>
      <c r="BL83" s="300">
        <f>IF('Hoja De Calculo'!BM$13&gt;='Hoja De Calculo'!BL$13,IF(BL$18=100,($BK$21*BL$18*$B$2)-SUM($I83:BK83),IF(BL$18&gt;BK$19,((BL$18-BK$19+1)*$B$2*$BK$21),IF(BL$18&gt;=BK$19,$BK$21*$B$2))),0)</f>
        <v>0</v>
      </c>
      <c r="BM83" s="300">
        <f>IF('Hoja De Calculo'!BN$13&gt;='Hoja De Calculo'!BM$13,IF(BM$18=100,($BK$21*BM$18*$B$2)-SUM($I83:BL83),IF(BM$18&gt;BL$19,((BM$18-BL$19+1)*$B$2*$BK$21),IF(BM$18&gt;=BL$19,$BK$21*$B$2))),0)</f>
        <v>0</v>
      </c>
      <c r="BN83" s="300">
        <f>IF('Hoja De Calculo'!BO$13&gt;='Hoja De Calculo'!BN$13,IF(BN$18=100,($BK$21*BN$18*$B$2)-SUM($I83:BM83),IF(BN$18&gt;BM$19,((BN$18-BM$19+1)*$B$2*$BK$21),IF(BN$18&gt;=BM$19,$BK$21*$B$2))),0)</f>
        <v>0</v>
      </c>
      <c r="BO83" s="300">
        <f>IF('Hoja De Calculo'!BP$13&gt;='Hoja De Calculo'!BO$13,IF(BO$18=100,($BK$21*BO$18*$B$2)-SUM($I83:BN83),IF(BO$18&gt;BN$19,((BO$18-BN$19+1)*$B$2*$BK$21),IF(BO$18&gt;=BN$19,$BK$21*$B$2))),0)</f>
        <v>0</v>
      </c>
      <c r="BP83" s="300">
        <f>IF('Hoja De Calculo'!BQ$13&gt;='Hoja De Calculo'!BP$13,IF(BP$18=100,($BK$21*BP$18*$B$2)-SUM($I83:BO83),IF(BP$18&gt;BO$19,((BP$18-BO$19+1)*$B$2*$BK$21),IF(BP$18&gt;=BO$19,$BK$21*$B$2))),0)</f>
        <v>0</v>
      </c>
      <c r="BQ83" s="300">
        <f>IF('Hoja De Calculo'!BR$13&gt;='Hoja De Calculo'!BQ$13,IF(BQ$18=100,($BK$21*BQ$18*$B$2)-SUM($I83:BP83),IF(BQ$18&gt;BP$19,((BQ$18-BP$19+1)*$B$2*$BK$21),IF(BQ$18&gt;=BP$19,$BK$21*$B$2))),0)</f>
        <v>0</v>
      </c>
      <c r="BR83" s="300">
        <f>IF('Hoja De Calculo'!BS$13&gt;='Hoja De Calculo'!BR$13,IF(BR$18=100,($BK$21*BR$18*$B$2)-SUM($I83:BQ83),IF(BR$18&gt;BQ$19,((BR$18-BQ$19+1)*$B$2*$BK$21),IF(BR$18&gt;=BQ$19,$BK$21*$B$2))),0)</f>
        <v>0</v>
      </c>
      <c r="BS83" s="300">
        <f>IF('Hoja De Calculo'!BT$13&gt;='Hoja De Calculo'!BS$13,IF(BS$18=100,($BK$21*BS$18*$B$2)-SUM($I83:BR83),IF(BS$18&gt;BR$19,((BS$18-BR$19+1)*$B$2*$BK$21),IF(BS$18&gt;=BR$19,$BK$21*$B$2))),0)</f>
        <v>0</v>
      </c>
      <c r="BT83" s="300">
        <f>IF('Hoja De Calculo'!BU$13&gt;='Hoja De Calculo'!BT$13,IF(BT$18=100,($BK$21*BT$18*$B$2)-SUM($I83:BS83),IF(BT$18&gt;BS$19,((BT$18-BS$19+1)*$B$2*$BK$21),IF(BT$18&gt;=BS$19,$BK$21*$B$2))),0)</f>
        <v>0</v>
      </c>
      <c r="BU83" s="300">
        <f>IF('Hoja De Calculo'!BV$13&gt;='Hoja De Calculo'!BU$13,IF(BU$18=100,($BK$21*BU$18*$B$2)-SUM($I83:BT83),IF(BU$18&gt;BT$19,((BU$18-BT$19+1)*$B$2*$BK$21),IF(BU$18&gt;=BT$19,$BK$21*$B$2))),0)</f>
        <v>0</v>
      </c>
      <c r="BV83" s="300">
        <f>IF('Hoja De Calculo'!BW$13&gt;='Hoja De Calculo'!BV$13,IF(BV$18=100,($BK$21*BV$18*$B$2)-SUM($I83:BU83),IF(BV$18&gt;BU$19,((BV$18-BU$19+1)*$B$2*$BK$21),IF(BV$18&gt;=BU$19,$BK$21*$B$2))),0)</f>
        <v>0</v>
      </c>
      <c r="BW83" s="300">
        <f>IF('Hoja De Calculo'!BX$13&gt;='Hoja De Calculo'!BW$13,IF(BW$18=100,($BK$21*BW$18*$B$2)-SUM($I83:BV83),IF(BW$18&gt;BV$19,((BW$18-BV$19+1)*$B$2*$BK$21),IF(BW$18&gt;=BV$19,$BK$21*$B$2))),0)</f>
        <v>0</v>
      </c>
      <c r="BX83" s="300">
        <f>IF('Hoja De Calculo'!BY$13&gt;='Hoja De Calculo'!BX$13,IF(BX$18=100,($BK$21*BX$18*$B$2)-SUM($I83:BW83),IF(BX$18&gt;BW$19,((BX$18-BW$19+1)*$B$2*$BK$21),IF(BX$18&gt;=BW$19,$BK$21*$B$2))),0)</f>
        <v>0</v>
      </c>
      <c r="BY83" s="300">
        <f>IF('Hoja De Calculo'!BZ$13&gt;='Hoja De Calculo'!BY$13,IF(BY$18=100,($BK$21*BY$18*$B$2)-SUM($I83:BX83),IF(BY$18&gt;BX$19,((BY$18-BX$19+1)*$B$2*$BK$21),IF(BY$18&gt;=BX$19,$BK$21*$B$2))),0)</f>
        <v>0</v>
      </c>
      <c r="BZ83" s="300">
        <f>IF('Hoja De Calculo'!CA$13&gt;='Hoja De Calculo'!BZ$13,IF(BZ$18=100,($BK$21*BZ$18*$B$2)-SUM($I83:BY83),IF(BZ$18&gt;BY$19,((BZ$18-BY$19+1)*$B$2*$BK$21),IF(BZ$18&gt;=BY$19,$BK$21*$B$2))),0)</f>
        <v>0</v>
      </c>
      <c r="CA83" s="300">
        <f>IF('Hoja De Calculo'!CB$13&gt;='Hoja De Calculo'!CA$13,IF(CA$18=100,($BK$21*CA$18*$B$2)-SUM($I83:BZ83),IF(CA$18&gt;BZ$19,((CA$18-BZ$19+1)*$B$2*$BK$21),IF(CA$18&gt;=BZ$19,$BK$21*$B$2))),0)</f>
        <v>0</v>
      </c>
      <c r="CB83" s="300">
        <f>IF('Hoja De Calculo'!CC$13&gt;='Hoja De Calculo'!CB$13,IF(CB$18=100,($BK$21*CB$18*$B$2)-SUM($I83:CA83),IF(CB$18&gt;CA$19,((CB$18-CA$19+1)*$B$2*$BK$21),IF(CB$18&gt;=CA$19,$BK$21*$B$2))),0)</f>
        <v>0</v>
      </c>
      <c r="CC83" s="300">
        <f>IF('Hoja De Calculo'!CD$13&gt;='Hoja De Calculo'!CC$13,IF(CC$18=100,($BK$21*CC$18*$B$2)-SUM($I83:CB83),IF(CC$18&gt;CB$19,((CC$18-CB$19+1)*$B$2*$BK$21),IF(CC$18&gt;=CB$19,$BK$21*$B$2))),0)</f>
        <v>0</v>
      </c>
      <c r="CD83" s="300">
        <f>IF('Hoja De Calculo'!CE$13&gt;='Hoja De Calculo'!CD$13,IF(CD$18=100,($BK$21*CD$18*$B$2)-SUM($I83:CC83),IF(CD$18&gt;CC$19,((CD$18-CC$19+1)*$B$2*$BK$21),IF(CD$18&gt;=CC$19,$BK$21*$B$2))),0)</f>
        <v>0</v>
      </c>
      <c r="CE83" s="300">
        <f>IF('Hoja De Calculo'!CF$13&gt;='Hoja De Calculo'!CE$13,IF(CE$18=100,($BK$21*CE$18*$B$2)-SUM($I83:CD83),IF(CE$18&gt;CD$19,((CE$18-CD$19+1)*$B$2*$BK$21),IF(CE$18&gt;=CD$19,$BK$21*$B$2))),0)</f>
        <v>0</v>
      </c>
      <c r="CF83" s="300">
        <f>IF('Hoja De Calculo'!CG$13&gt;='Hoja De Calculo'!CF$13,IF(CF$18=100,($BK$21*CF$18*$B$2)-SUM($I83:CE83),IF(CF$18&gt;CE$19,((CF$18-CE$19+1)*$B$2*$BK$21),IF(CF$18&gt;=CE$19,$BK$21*$B$2))),0)</f>
        <v>0</v>
      </c>
      <c r="CG83" s="300">
        <f>IF('Hoja De Calculo'!CH$13&gt;='Hoja De Calculo'!CG$13,IF(CG$18=100,($BK$21*CG$18*$B$2)-SUM($I83:CF83),IF(CG$18&gt;CF$19,((CG$18-CF$19+1)*$B$2*$BK$21),IF(CG$18&gt;=CF$19,$BK$21*$B$2))),0)</f>
        <v>0</v>
      </c>
      <c r="CH83" s="300">
        <f>IF('Hoja De Calculo'!CI$13&gt;='Hoja De Calculo'!CH$13,IF(CH$18=100,($BK$21*CH$18*$B$2)-SUM($I83:CG83),IF(CH$18&gt;CG$19,((CH$18-CG$19+1)*$B$2*$BK$21),IF(CH$18&gt;=CG$19,$BK$21*$B$2))),0)</f>
        <v>0</v>
      </c>
      <c r="CI83" s="300">
        <f>IF('Hoja De Calculo'!CJ$13&gt;='Hoja De Calculo'!CI$13,IF(CI$18=100,($BK$21*CI$18*$B$2)-SUM($I83:CH83),IF(CI$18&gt;CH$19,((CI$18-CH$19+1)*$B$2*$BK$21),IF(CI$18&gt;=CH$19,$BK$21*$B$2))),0)</f>
        <v>0</v>
      </c>
      <c r="CJ83" s="300">
        <f>IF('Hoja De Calculo'!CK$13&gt;='Hoja De Calculo'!CJ$13,IF(CJ$18=100,($BK$21*CJ$18*$B$2)-SUM($I83:CI83),IF(CJ$18&gt;CI$19,((CJ$18-CI$19+1)*$B$2*$BK$21),IF(CJ$18&gt;=CI$19,$BK$21*$B$2))),0)</f>
        <v>0</v>
      </c>
      <c r="CK83" s="300">
        <f>IF('Hoja De Calculo'!CL$13&gt;='Hoja De Calculo'!CK$13,IF(CK$18=100,($BK$21*CK$18*$B$2)-SUM($I83:CJ83),IF(CK$18&gt;CJ$19,((CK$18-CJ$19+1)*$B$2*$BK$21),IF(CK$18&gt;=CJ$19,$BK$21*$B$2))),0)</f>
        <v>0</v>
      </c>
      <c r="CL83" s="300">
        <f>IF('Hoja De Calculo'!CM$13&gt;='Hoja De Calculo'!CL$13,IF(CL$18=100,($BK$21*CL$18*$B$2)-SUM($I83:CK83),IF(CL$18&gt;CK$19,((CL$18-CK$19+1)*$B$2*$BK$21),IF(CL$18&gt;=CK$19,$BK$21*$B$2))),0)</f>
        <v>0</v>
      </c>
      <c r="CM83" s="300">
        <f>IF('Hoja De Calculo'!CN$13&gt;='Hoja De Calculo'!CM$13,IF(CM$18=100,($BK$21*CM$18*$B$2)-SUM($I83:CL83),IF(CM$18&gt;CL$19,((CM$18-CL$19+1)*$B$2*$BK$21),IF(CM$18&gt;=CL$19,$BK$21*$B$2))),0)</f>
        <v>0</v>
      </c>
      <c r="CN83" s="300">
        <f>IF('Hoja De Calculo'!CO$13&gt;='Hoja De Calculo'!CN$13,IF(CN$18=100,($BK$21*CN$18*$B$2)-SUM($I83:CM83),IF(CN$18&gt;CM$19,((CN$18-CM$19+1)*$B$2*$BK$21),IF(CN$18&gt;=CM$19,$BK$21*$B$2))),0)</f>
        <v>0</v>
      </c>
      <c r="CO83" s="300">
        <f>IF('Hoja De Calculo'!CP$13&gt;='Hoja De Calculo'!CO$13,IF(CO$18=100,($BK$21*CO$18*$B$2)-SUM($I83:CN83),IF(CO$18&gt;CN$19,((CO$18-CN$19+1)*$B$2*$BK$21),IF(CO$18&gt;=CN$19,$BK$21*$B$2))),0)</f>
        <v>0</v>
      </c>
      <c r="CP83" s="300">
        <f>IF('Hoja De Calculo'!CQ$13&gt;='Hoja De Calculo'!CP$13,IF(CP$18=100,($BK$21*CP$18*$B$2)-SUM($I83:CO83),IF(CP$18&gt;CO$19,((CP$18-CO$19+1)*$B$2*$BK$21),IF(CP$18&gt;=CO$19,$BK$21*$B$2))),0)</f>
        <v>0</v>
      </c>
      <c r="CQ83" s="300">
        <f>IF('Hoja De Calculo'!CR$13&gt;='Hoja De Calculo'!CQ$13,IF(CQ$18=100,($BK$21*CQ$18*$B$2)-SUM($I83:CP83),IF(CQ$18&gt;CP$19,((CQ$18-CP$19+1)*$B$2*$BK$21),IF(CQ$18&gt;=CP$19,$BK$21*$B$2))),0)</f>
        <v>0</v>
      </c>
      <c r="CR83" s="300">
        <f>IF('Hoja De Calculo'!CS$13&gt;='Hoja De Calculo'!CR$13,IF(CR$18=100,($BK$21*CR$18*$B$2)-SUM($I83:CQ83),IF(CR$18&gt;CQ$19,((CR$18-CQ$19+1)*$B$2*$BK$21),IF(CR$18&gt;=CQ$19,$BK$21*$B$2))),0)</f>
        <v>0</v>
      </c>
      <c r="CS83" s="300">
        <f>IF('Hoja De Calculo'!CT$13&gt;='Hoja De Calculo'!CS$13,IF(CS$18=100,($BK$21*CS$18*$B$2)-SUM($I83:CR83),IF(CS$18&gt;CR$19,((CS$18-CR$19+1)*$B$2*$BK$21),IF(CS$18&gt;=CR$19,$BK$21*$B$2))),0)</f>
        <v>0</v>
      </c>
      <c r="CT83" s="300">
        <f>IF('Hoja De Calculo'!CU$13&gt;='Hoja De Calculo'!CT$13,IF(CT$18=100,($BK$21*CT$18*$B$2)-SUM($I83:CS83),IF(CT$18&gt;CS$19,((CT$18-CS$19+1)*$B$2*$BK$21),IF(CT$18&gt;=CS$19,$BK$21*$B$2))),0)</f>
        <v>0</v>
      </c>
      <c r="CU83" s="300">
        <f>IF('Hoja De Calculo'!CV$13&gt;='Hoja De Calculo'!CU$13,IF(CU$18=100,($BK$21*CU$18*$B$2)-SUM($I83:CT83),IF(CU$18&gt;CT$19,((CU$18-CT$19+1)*$B$2*$BK$21),IF(CU$18&gt;=CT$19,$BK$21*$B$2))),0)</f>
        <v>0</v>
      </c>
      <c r="CV83" s="300">
        <f>IF('Hoja De Calculo'!CW$13&gt;='Hoja De Calculo'!CV$13,IF(CV$18=100,($BK$21*CV$18*$B$2)-SUM($I83:CU83),IF(CV$18&gt;CU$19,((CV$18-CU$19+1)*$B$2*$BK$21),IF(CV$18&gt;=CU$19,$BK$21*$B$2))),0)</f>
        <v>0</v>
      </c>
      <c r="CW83" s="300">
        <f>IF('Hoja De Calculo'!CX$13&gt;='Hoja De Calculo'!CW$13,IF(CW$18=100,($BK$21*CW$18*$B$2)-SUM($I83:CV83),IF(CW$18&gt;CV$19,((CW$18-CV$19+1)*$B$2*$BK$21),IF(CW$18&gt;=CV$19,$BK$21*$B$2))),0)</f>
        <v>0</v>
      </c>
    </row>
    <row r="84" spans="1:101" x14ac:dyDescent="0.35">
      <c r="A84" t="s">
        <v>217</v>
      </c>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87">
        <f>(BL$21*$B$2*(BL$19+(IF(BL$19=100,0,1))))</f>
        <v>0</v>
      </c>
      <c r="BM84" s="300">
        <f>IF('Hoja De Calculo'!BN$13&gt;='Hoja De Calculo'!BM$13,IF(BM$18=100,($BL$21*BM$18*$B$2)-SUM($I84:BL84),IF(BM$18&gt;BL$19,((BM$18-BL$19+1)*$B$2*$BL$21),IF(BM$18&gt;=BL$19,$BL$21*$B$2))),0)</f>
        <v>0</v>
      </c>
      <c r="BN84" s="300">
        <f>IF('Hoja De Calculo'!BO$13&gt;='Hoja De Calculo'!BN$13,IF(BN$18=100,($BL$21*BN$18*$B$2)-SUM($I84:BM84),IF(BN$18&gt;BM$19,((BN$18-BM$19+1)*$B$2*$BL$21),IF(BN$18&gt;=BM$19,$BL$21*$B$2))),0)</f>
        <v>0</v>
      </c>
      <c r="BO84" s="300">
        <f>IF('Hoja De Calculo'!BP$13&gt;='Hoja De Calculo'!BO$13,IF(BO$18=100,($BL$21*BO$18*$B$2)-SUM($I84:BN84),IF(BO$18&gt;BN$19,((BO$18-BN$19+1)*$B$2*$BL$21),IF(BO$18&gt;=BN$19,$BL$21*$B$2))),0)</f>
        <v>0</v>
      </c>
      <c r="BP84" s="300">
        <f>IF('Hoja De Calculo'!BQ$13&gt;='Hoja De Calculo'!BP$13,IF(BP$18=100,($BL$21*BP$18*$B$2)-SUM($I84:BO84),IF(BP$18&gt;BO$19,((BP$18-BO$19+1)*$B$2*$BL$21),IF(BP$18&gt;=BO$19,$BL$21*$B$2))),0)</f>
        <v>0</v>
      </c>
      <c r="BQ84" s="300">
        <f>IF('Hoja De Calculo'!BR$13&gt;='Hoja De Calculo'!BQ$13,IF(BQ$18=100,($BL$21*BQ$18*$B$2)-SUM($I84:BP84),IF(BQ$18&gt;BP$19,((BQ$18-BP$19+1)*$B$2*$BL$21),IF(BQ$18&gt;=BP$19,$BL$21*$B$2))),0)</f>
        <v>0</v>
      </c>
      <c r="BR84" s="300">
        <f>IF('Hoja De Calculo'!BS$13&gt;='Hoja De Calculo'!BR$13,IF(BR$18=100,($BL$21*BR$18*$B$2)-SUM($I84:BQ84),IF(BR$18&gt;BQ$19,((BR$18-BQ$19+1)*$B$2*$BL$21),IF(BR$18&gt;=BQ$19,$BL$21*$B$2))),0)</f>
        <v>0</v>
      </c>
      <c r="BS84" s="300">
        <f>IF('Hoja De Calculo'!BT$13&gt;='Hoja De Calculo'!BS$13,IF(BS$18=100,($BL$21*BS$18*$B$2)-SUM($I84:BR84),IF(BS$18&gt;BR$19,((BS$18-BR$19+1)*$B$2*$BL$21),IF(BS$18&gt;=BR$19,$BL$21*$B$2))),0)</f>
        <v>0</v>
      </c>
      <c r="BT84" s="300">
        <f>IF('Hoja De Calculo'!BU$13&gt;='Hoja De Calculo'!BT$13,IF(BT$18=100,($BL$21*BT$18*$B$2)-SUM($I84:BS84),IF(BT$18&gt;BS$19,((BT$18-BS$19+1)*$B$2*$BL$21),IF(BT$18&gt;=BS$19,$BL$21*$B$2))),0)</f>
        <v>0</v>
      </c>
      <c r="BU84" s="300">
        <f>IF('Hoja De Calculo'!BV$13&gt;='Hoja De Calculo'!BU$13,IF(BU$18=100,($BL$21*BU$18*$B$2)-SUM($I84:BT84),IF(BU$18&gt;BT$19,((BU$18-BT$19+1)*$B$2*$BL$21),IF(BU$18&gt;=BT$19,$BL$21*$B$2))),0)</f>
        <v>0</v>
      </c>
      <c r="BV84" s="300">
        <f>IF('Hoja De Calculo'!BW$13&gt;='Hoja De Calculo'!BV$13,IF(BV$18=100,($BL$21*BV$18*$B$2)-SUM($I84:BU84),IF(BV$18&gt;BU$19,((BV$18-BU$19+1)*$B$2*$BL$21),IF(BV$18&gt;=BU$19,$BL$21*$B$2))),0)</f>
        <v>0</v>
      </c>
      <c r="BW84" s="300">
        <f>IF('Hoja De Calculo'!BX$13&gt;='Hoja De Calculo'!BW$13,IF(BW$18=100,($BL$21*BW$18*$B$2)-SUM($I84:BV84),IF(BW$18&gt;BV$19,((BW$18-BV$19+1)*$B$2*$BL$21),IF(BW$18&gt;=BV$19,$BL$21*$B$2))),0)</f>
        <v>0</v>
      </c>
      <c r="BX84" s="300">
        <f>IF('Hoja De Calculo'!BY$13&gt;='Hoja De Calculo'!BX$13,IF(BX$18=100,($BL$21*BX$18*$B$2)-SUM($I84:BW84),IF(BX$18&gt;BW$19,((BX$18-BW$19+1)*$B$2*$BL$21),IF(BX$18&gt;=BW$19,$BL$21*$B$2))),0)</f>
        <v>0</v>
      </c>
      <c r="BY84" s="300">
        <f>IF('Hoja De Calculo'!BZ$13&gt;='Hoja De Calculo'!BY$13,IF(BY$18=100,($BL$21*BY$18*$B$2)-SUM($I84:BX84),IF(BY$18&gt;BX$19,((BY$18-BX$19+1)*$B$2*$BL$21),IF(BY$18&gt;=BX$19,$BL$21*$B$2))),0)</f>
        <v>0</v>
      </c>
      <c r="BZ84" s="300">
        <f>IF('Hoja De Calculo'!CA$13&gt;='Hoja De Calculo'!BZ$13,IF(BZ$18=100,($BL$21*BZ$18*$B$2)-SUM($I84:BY84),IF(BZ$18&gt;BY$19,((BZ$18-BY$19+1)*$B$2*$BL$21),IF(BZ$18&gt;=BY$19,$BL$21*$B$2))),0)</f>
        <v>0</v>
      </c>
      <c r="CA84" s="300">
        <f>IF('Hoja De Calculo'!CB$13&gt;='Hoja De Calculo'!CA$13,IF(CA$18=100,($BL$21*CA$18*$B$2)-SUM($I84:BZ84),IF(CA$18&gt;BZ$19,((CA$18-BZ$19+1)*$B$2*$BL$21),IF(CA$18&gt;=BZ$19,$BL$21*$B$2))),0)</f>
        <v>0</v>
      </c>
      <c r="CB84" s="300">
        <f>IF('Hoja De Calculo'!CC$13&gt;='Hoja De Calculo'!CB$13,IF(CB$18=100,($BL$21*CB$18*$B$2)-SUM($I84:CA84),IF(CB$18&gt;CA$19,((CB$18-CA$19+1)*$B$2*$BL$21),IF(CB$18&gt;=CA$19,$BL$21*$B$2))),0)</f>
        <v>0</v>
      </c>
      <c r="CC84" s="300">
        <f>IF('Hoja De Calculo'!CD$13&gt;='Hoja De Calculo'!CC$13,IF(CC$18=100,($BL$21*CC$18*$B$2)-SUM($I84:CB84),IF(CC$18&gt;CB$19,((CC$18-CB$19+1)*$B$2*$BL$21),IF(CC$18&gt;=CB$19,$BL$21*$B$2))),0)</f>
        <v>0</v>
      </c>
      <c r="CD84" s="300">
        <f>IF('Hoja De Calculo'!CE$13&gt;='Hoja De Calculo'!CD$13,IF(CD$18=100,($BL$21*CD$18*$B$2)-SUM($I84:CC84),IF(CD$18&gt;CC$19,((CD$18-CC$19+1)*$B$2*$BL$21),IF(CD$18&gt;=CC$19,$BL$21*$B$2))),0)</f>
        <v>0</v>
      </c>
      <c r="CE84" s="300">
        <f>IF('Hoja De Calculo'!CF$13&gt;='Hoja De Calculo'!CE$13,IF(CE$18=100,($BL$21*CE$18*$B$2)-SUM($I84:CD84),IF(CE$18&gt;CD$19,((CE$18-CD$19+1)*$B$2*$BL$21),IF(CE$18&gt;=CD$19,$BL$21*$B$2))),0)</f>
        <v>0</v>
      </c>
      <c r="CF84" s="300">
        <f>IF('Hoja De Calculo'!CG$13&gt;='Hoja De Calculo'!CF$13,IF(CF$18=100,($BL$21*CF$18*$B$2)-SUM($I84:CE84),IF(CF$18&gt;CE$19,((CF$18-CE$19+1)*$B$2*$BL$21),IF(CF$18&gt;=CE$19,$BL$21*$B$2))),0)</f>
        <v>0</v>
      </c>
      <c r="CG84" s="300">
        <f>IF('Hoja De Calculo'!CH$13&gt;='Hoja De Calculo'!CG$13,IF(CG$18=100,($BL$21*CG$18*$B$2)-SUM($I84:CF84),IF(CG$18&gt;CF$19,((CG$18-CF$19+1)*$B$2*$BL$21),IF(CG$18&gt;=CF$19,$BL$21*$B$2))),0)</f>
        <v>0</v>
      </c>
      <c r="CH84" s="300">
        <f>IF('Hoja De Calculo'!CI$13&gt;='Hoja De Calculo'!CH$13,IF(CH$18=100,($BL$21*CH$18*$B$2)-SUM($I84:CG84),IF(CH$18&gt;CG$19,((CH$18-CG$19+1)*$B$2*$BL$21),IF(CH$18&gt;=CG$19,$BL$21*$B$2))),0)</f>
        <v>0</v>
      </c>
      <c r="CI84" s="300">
        <f>IF('Hoja De Calculo'!CJ$13&gt;='Hoja De Calculo'!CI$13,IF(CI$18=100,($BL$21*CI$18*$B$2)-SUM($I84:CH84),IF(CI$18&gt;CH$19,((CI$18-CH$19+1)*$B$2*$BL$21),IF(CI$18&gt;=CH$19,$BL$21*$B$2))),0)</f>
        <v>0</v>
      </c>
      <c r="CJ84" s="300">
        <f>IF('Hoja De Calculo'!CK$13&gt;='Hoja De Calculo'!CJ$13,IF(CJ$18=100,($BL$21*CJ$18*$B$2)-SUM($I84:CI84),IF(CJ$18&gt;CI$19,((CJ$18-CI$19+1)*$B$2*$BL$21),IF(CJ$18&gt;=CI$19,$BL$21*$B$2))),0)</f>
        <v>0</v>
      </c>
      <c r="CK84" s="300">
        <f>IF('Hoja De Calculo'!CL$13&gt;='Hoja De Calculo'!CK$13,IF(CK$18=100,($BL$21*CK$18*$B$2)-SUM($I84:CJ84),IF(CK$18&gt;CJ$19,((CK$18-CJ$19+1)*$B$2*$BL$21),IF(CK$18&gt;=CJ$19,$BL$21*$B$2))),0)</f>
        <v>0</v>
      </c>
      <c r="CL84" s="300">
        <f>IF('Hoja De Calculo'!CM$13&gt;='Hoja De Calculo'!CL$13,IF(CL$18=100,($BL$21*CL$18*$B$2)-SUM($I84:CK84),IF(CL$18&gt;CK$19,((CL$18-CK$19+1)*$B$2*$BL$21),IF(CL$18&gt;=CK$19,$BL$21*$B$2))),0)</f>
        <v>0</v>
      </c>
      <c r="CM84" s="300">
        <f>IF('Hoja De Calculo'!CN$13&gt;='Hoja De Calculo'!CM$13,IF(CM$18=100,($BL$21*CM$18*$B$2)-SUM($I84:CL84),IF(CM$18&gt;CL$19,((CM$18-CL$19+1)*$B$2*$BL$21),IF(CM$18&gt;=CL$19,$BL$21*$B$2))),0)</f>
        <v>0</v>
      </c>
      <c r="CN84" s="300">
        <f>IF('Hoja De Calculo'!CO$13&gt;='Hoja De Calculo'!CN$13,IF(CN$18=100,($BL$21*CN$18*$B$2)-SUM($I84:CM84),IF(CN$18&gt;CM$19,((CN$18-CM$19+1)*$B$2*$BL$21),IF(CN$18&gt;=CM$19,$BL$21*$B$2))),0)</f>
        <v>0</v>
      </c>
      <c r="CO84" s="300">
        <f>IF('Hoja De Calculo'!CP$13&gt;='Hoja De Calculo'!CO$13,IF(CO$18=100,($BL$21*CO$18*$B$2)-SUM($I84:CN84),IF(CO$18&gt;CN$19,((CO$18-CN$19+1)*$B$2*$BL$21),IF(CO$18&gt;=CN$19,$BL$21*$B$2))),0)</f>
        <v>0</v>
      </c>
      <c r="CP84" s="300">
        <f>IF('Hoja De Calculo'!CQ$13&gt;='Hoja De Calculo'!CP$13,IF(CP$18=100,($BL$21*CP$18*$B$2)-SUM($I84:CO84),IF(CP$18&gt;CO$19,((CP$18-CO$19+1)*$B$2*$BL$21),IF(CP$18&gt;=CO$19,$BL$21*$B$2))),0)</f>
        <v>0</v>
      </c>
      <c r="CQ84" s="300">
        <f>IF('Hoja De Calculo'!CR$13&gt;='Hoja De Calculo'!CQ$13,IF(CQ$18=100,($BL$21*CQ$18*$B$2)-SUM($I84:CP84),IF(CQ$18&gt;CP$19,((CQ$18-CP$19+1)*$B$2*$BL$21),IF(CQ$18&gt;=CP$19,$BL$21*$B$2))),0)</f>
        <v>0</v>
      </c>
      <c r="CR84" s="300">
        <f>IF('Hoja De Calculo'!CS$13&gt;='Hoja De Calculo'!CR$13,IF(CR$18=100,($BL$21*CR$18*$B$2)-SUM($I84:CQ84),IF(CR$18&gt;CQ$19,((CR$18-CQ$19+1)*$B$2*$BL$21),IF(CR$18&gt;=CQ$19,$BL$21*$B$2))),0)</f>
        <v>0</v>
      </c>
      <c r="CS84" s="300">
        <f>IF('Hoja De Calculo'!CT$13&gt;='Hoja De Calculo'!CS$13,IF(CS$18=100,($BL$21*CS$18*$B$2)-SUM($I84:CR84),IF(CS$18&gt;CR$19,((CS$18-CR$19+1)*$B$2*$BL$21),IF(CS$18&gt;=CR$19,$BL$21*$B$2))),0)</f>
        <v>0</v>
      </c>
      <c r="CT84" s="300">
        <f>IF('Hoja De Calculo'!CU$13&gt;='Hoja De Calculo'!CT$13,IF(CT$18=100,($BL$21*CT$18*$B$2)-SUM($I84:CS84),IF(CT$18&gt;CS$19,((CT$18-CS$19+1)*$B$2*$BL$21),IF(CT$18&gt;=CS$19,$BL$21*$B$2))),0)</f>
        <v>0</v>
      </c>
      <c r="CU84" s="300">
        <f>IF('Hoja De Calculo'!CV$13&gt;='Hoja De Calculo'!CU$13,IF(CU$18=100,($BL$21*CU$18*$B$2)-SUM($I84:CT84),IF(CU$18&gt;CT$19,((CU$18-CT$19+1)*$B$2*$BL$21),IF(CU$18&gt;=CT$19,$BL$21*$B$2))),0)</f>
        <v>0</v>
      </c>
      <c r="CV84" s="300">
        <f>IF('Hoja De Calculo'!CW$13&gt;='Hoja De Calculo'!CV$13,IF(CV$18=100,($BL$21*CV$18*$B$2)-SUM($I84:CU84),IF(CV$18&gt;CU$19,((CV$18-CU$19+1)*$B$2*$BL$21),IF(CV$18&gt;=CU$19,$BL$21*$B$2))),0)</f>
        <v>0</v>
      </c>
      <c r="CW84" s="300">
        <f>IF('Hoja De Calculo'!CX$13&gt;='Hoja De Calculo'!CW$13,IF(CW$18=100,($BL$21*CW$18*$B$2)-SUM($I84:CV84),IF(CW$18&gt;CV$19,((CW$18-CV$19+1)*$B$2*$BL$21),IF(CW$18&gt;=CV$19,$BL$21*$B$2))),0)</f>
        <v>0</v>
      </c>
    </row>
    <row r="85" spans="1:101" x14ac:dyDescent="0.35">
      <c r="A85" t="s">
        <v>218</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87">
        <f>(BM$21*$B$2*(BM$19+(IF(BM$19=100,0,1))))</f>
        <v>0</v>
      </c>
      <c r="BN85" s="300">
        <f>IF('Hoja De Calculo'!BO$13&gt;='Hoja De Calculo'!BN$13,IF(BN$18=100,($BM$21*BN$18*$B$2)-SUM($I85:BM85),IF(BN$18&gt;BM$19,((BN$18-BM$19+1)*$B$2*$BM$21),IF(BN$18&gt;=BM$19,$BM$21*$B$2))),0)</f>
        <v>0</v>
      </c>
      <c r="BO85" s="300">
        <f>IF('Hoja De Calculo'!BP$13&gt;='Hoja De Calculo'!BO$13,IF(BO$18=100,($BM$21*BO$18*$B$2)-SUM($I85:BN85),IF(BO$18&gt;BN$19,((BO$18-BN$19+1)*$B$2*$BM$21),IF(BO$18&gt;=BN$19,$BM$21*$B$2))),0)</f>
        <v>0</v>
      </c>
      <c r="BP85" s="300">
        <f>IF('Hoja De Calculo'!BQ$13&gt;='Hoja De Calculo'!BP$13,IF(BP$18=100,($BM$21*BP$18*$B$2)-SUM($I85:BO85),IF(BP$18&gt;BO$19,((BP$18-BO$19+1)*$B$2*$BM$21),IF(BP$18&gt;=BO$19,$BM$21*$B$2))),0)</f>
        <v>0</v>
      </c>
      <c r="BQ85" s="300">
        <f>IF('Hoja De Calculo'!BR$13&gt;='Hoja De Calculo'!BQ$13,IF(BQ$18=100,($BM$21*BQ$18*$B$2)-SUM($I85:BP85),IF(BQ$18&gt;BP$19,((BQ$18-BP$19+1)*$B$2*$BM$21),IF(BQ$18&gt;=BP$19,$BM$21*$B$2))),0)</f>
        <v>0</v>
      </c>
      <c r="BR85" s="300">
        <f>IF('Hoja De Calculo'!BS$13&gt;='Hoja De Calculo'!BR$13,IF(BR$18=100,($BM$21*BR$18*$B$2)-SUM($I85:BQ85),IF(BR$18&gt;BQ$19,((BR$18-BQ$19+1)*$B$2*$BM$21),IF(BR$18&gt;=BQ$19,$BM$21*$B$2))),0)</f>
        <v>0</v>
      </c>
      <c r="BS85" s="300">
        <f>IF('Hoja De Calculo'!BT$13&gt;='Hoja De Calculo'!BS$13,IF(BS$18=100,($BM$21*BS$18*$B$2)-SUM($I85:BR85),IF(BS$18&gt;BR$19,((BS$18-BR$19+1)*$B$2*$BM$21),IF(BS$18&gt;=BR$19,$BM$21*$B$2))),0)</f>
        <v>0</v>
      </c>
      <c r="BT85" s="300">
        <f>IF('Hoja De Calculo'!BU$13&gt;='Hoja De Calculo'!BT$13,IF(BT$18=100,($BM$21*BT$18*$B$2)-SUM($I85:BS85),IF(BT$18&gt;BS$19,((BT$18-BS$19+1)*$B$2*$BM$21),IF(BT$18&gt;=BS$19,$BM$21*$B$2))),0)</f>
        <v>0</v>
      </c>
      <c r="BU85" s="300">
        <f>IF('Hoja De Calculo'!BV$13&gt;='Hoja De Calculo'!BU$13,IF(BU$18=100,($BM$21*BU$18*$B$2)-SUM($I85:BT85),IF(BU$18&gt;BT$19,((BU$18-BT$19+1)*$B$2*$BM$21),IF(BU$18&gt;=BT$19,$BM$21*$B$2))),0)</f>
        <v>0</v>
      </c>
      <c r="BV85" s="300">
        <f>IF('Hoja De Calculo'!BW$13&gt;='Hoja De Calculo'!BV$13,IF(BV$18=100,($BM$21*BV$18*$B$2)-SUM($I85:BU85),IF(BV$18&gt;BU$19,((BV$18-BU$19+1)*$B$2*$BM$21),IF(BV$18&gt;=BU$19,$BM$21*$B$2))),0)</f>
        <v>0</v>
      </c>
      <c r="BW85" s="300">
        <f>IF('Hoja De Calculo'!BX$13&gt;='Hoja De Calculo'!BW$13,IF(BW$18=100,($BM$21*BW$18*$B$2)-SUM($I85:BV85),IF(BW$18&gt;BV$19,((BW$18-BV$19+1)*$B$2*$BM$21),IF(BW$18&gt;=BV$19,$BM$21*$B$2))),0)</f>
        <v>0</v>
      </c>
      <c r="BX85" s="300">
        <f>IF('Hoja De Calculo'!BY$13&gt;='Hoja De Calculo'!BX$13,IF(BX$18=100,($BM$21*BX$18*$B$2)-SUM($I85:BW85),IF(BX$18&gt;BW$19,((BX$18-BW$19+1)*$B$2*$BM$21),IF(BX$18&gt;=BW$19,$BM$21*$B$2))),0)</f>
        <v>0</v>
      </c>
      <c r="BY85" s="300">
        <f>IF('Hoja De Calculo'!BZ$13&gt;='Hoja De Calculo'!BY$13,IF(BY$18=100,($BM$21*BY$18*$B$2)-SUM($I85:BX85),IF(BY$18&gt;BX$19,((BY$18-BX$19+1)*$B$2*$BM$21),IF(BY$18&gt;=BX$19,$BM$21*$B$2))),0)</f>
        <v>0</v>
      </c>
      <c r="BZ85" s="300">
        <f>IF('Hoja De Calculo'!CA$13&gt;='Hoja De Calculo'!BZ$13,IF(BZ$18=100,($BM$21*BZ$18*$B$2)-SUM($I85:BY85),IF(BZ$18&gt;BY$19,((BZ$18-BY$19+1)*$B$2*$BM$21),IF(BZ$18&gt;=BY$19,$BM$21*$B$2))),0)</f>
        <v>0</v>
      </c>
      <c r="CA85" s="300">
        <f>IF('Hoja De Calculo'!CB$13&gt;='Hoja De Calculo'!CA$13,IF(CA$18=100,($BM$21*CA$18*$B$2)-SUM($I85:BZ85),IF(CA$18&gt;BZ$19,((CA$18-BZ$19+1)*$B$2*$BM$21),IF(CA$18&gt;=BZ$19,$BM$21*$B$2))),0)</f>
        <v>0</v>
      </c>
      <c r="CB85" s="300">
        <f>IF('Hoja De Calculo'!CC$13&gt;='Hoja De Calculo'!CB$13,IF(CB$18=100,($BM$21*CB$18*$B$2)-SUM($I85:CA85),IF(CB$18&gt;CA$19,((CB$18-CA$19+1)*$B$2*$BM$21),IF(CB$18&gt;=CA$19,$BM$21*$B$2))),0)</f>
        <v>0</v>
      </c>
      <c r="CC85" s="300">
        <f>IF('Hoja De Calculo'!CD$13&gt;='Hoja De Calculo'!CC$13,IF(CC$18=100,($BM$21*CC$18*$B$2)-SUM($I85:CB85),IF(CC$18&gt;CB$19,((CC$18-CB$19+1)*$B$2*$BM$21),IF(CC$18&gt;=CB$19,$BM$21*$B$2))),0)</f>
        <v>0</v>
      </c>
      <c r="CD85" s="300">
        <f>IF('Hoja De Calculo'!CE$13&gt;='Hoja De Calculo'!CD$13,IF(CD$18=100,($BM$21*CD$18*$B$2)-SUM($I85:CC85),IF(CD$18&gt;CC$19,((CD$18-CC$19+1)*$B$2*$BM$21),IF(CD$18&gt;=CC$19,$BM$21*$B$2))),0)</f>
        <v>0</v>
      </c>
      <c r="CE85" s="300">
        <f>IF('Hoja De Calculo'!CF$13&gt;='Hoja De Calculo'!CE$13,IF(CE$18=100,($BM$21*CE$18*$B$2)-SUM($I85:CD85),IF(CE$18&gt;CD$19,((CE$18-CD$19+1)*$B$2*$BM$21),IF(CE$18&gt;=CD$19,$BM$21*$B$2))),0)</f>
        <v>0</v>
      </c>
      <c r="CF85" s="300">
        <f>IF('Hoja De Calculo'!CG$13&gt;='Hoja De Calculo'!CF$13,IF(CF$18=100,($BM$21*CF$18*$B$2)-SUM($I85:CE85),IF(CF$18&gt;CE$19,((CF$18-CE$19+1)*$B$2*$BM$21),IF(CF$18&gt;=CE$19,$BM$21*$B$2))),0)</f>
        <v>0</v>
      </c>
      <c r="CG85" s="300">
        <f>IF('Hoja De Calculo'!CH$13&gt;='Hoja De Calculo'!CG$13,IF(CG$18=100,($BM$21*CG$18*$B$2)-SUM($I85:CF85),IF(CG$18&gt;CF$19,((CG$18-CF$19+1)*$B$2*$BM$21),IF(CG$18&gt;=CF$19,$BM$21*$B$2))),0)</f>
        <v>0</v>
      </c>
      <c r="CH85" s="300">
        <f>IF('Hoja De Calculo'!CI$13&gt;='Hoja De Calculo'!CH$13,IF(CH$18=100,($BM$21*CH$18*$B$2)-SUM($I85:CG85),IF(CH$18&gt;CG$19,((CH$18-CG$19+1)*$B$2*$BM$21),IF(CH$18&gt;=CG$19,$BM$21*$B$2))),0)</f>
        <v>0</v>
      </c>
      <c r="CI85" s="300">
        <f>IF('Hoja De Calculo'!CJ$13&gt;='Hoja De Calculo'!CI$13,IF(CI$18=100,($BM$21*CI$18*$B$2)-SUM($I85:CH85),IF(CI$18&gt;CH$19,((CI$18-CH$19+1)*$B$2*$BM$21),IF(CI$18&gt;=CH$19,$BM$21*$B$2))),0)</f>
        <v>0</v>
      </c>
      <c r="CJ85" s="300">
        <f>IF('Hoja De Calculo'!CK$13&gt;='Hoja De Calculo'!CJ$13,IF(CJ$18=100,($BM$21*CJ$18*$B$2)-SUM($I85:CI85),IF(CJ$18&gt;CI$19,((CJ$18-CI$19+1)*$B$2*$BM$21),IF(CJ$18&gt;=CI$19,$BM$21*$B$2))),0)</f>
        <v>0</v>
      </c>
      <c r="CK85" s="300">
        <f>IF('Hoja De Calculo'!CL$13&gt;='Hoja De Calculo'!CK$13,IF(CK$18=100,($BM$21*CK$18*$B$2)-SUM($I85:CJ85),IF(CK$18&gt;CJ$19,((CK$18-CJ$19+1)*$B$2*$BM$21),IF(CK$18&gt;=CJ$19,$BM$21*$B$2))),0)</f>
        <v>0</v>
      </c>
      <c r="CL85" s="300">
        <f>IF('Hoja De Calculo'!CM$13&gt;='Hoja De Calculo'!CL$13,IF(CL$18=100,($BM$21*CL$18*$B$2)-SUM($I85:CK85),IF(CL$18&gt;CK$19,((CL$18-CK$19+1)*$B$2*$BM$21),IF(CL$18&gt;=CK$19,$BM$21*$B$2))),0)</f>
        <v>0</v>
      </c>
      <c r="CM85" s="300">
        <f>IF('Hoja De Calculo'!CN$13&gt;='Hoja De Calculo'!CM$13,IF(CM$18=100,($BM$21*CM$18*$B$2)-SUM($I85:CL85),IF(CM$18&gt;CL$19,((CM$18-CL$19+1)*$B$2*$BM$21),IF(CM$18&gt;=CL$19,$BM$21*$B$2))),0)</f>
        <v>0</v>
      </c>
      <c r="CN85" s="300">
        <f>IF('Hoja De Calculo'!CO$13&gt;='Hoja De Calculo'!CN$13,IF(CN$18=100,($BM$21*CN$18*$B$2)-SUM($I85:CM85),IF(CN$18&gt;CM$19,((CN$18-CM$19+1)*$B$2*$BM$21),IF(CN$18&gt;=CM$19,$BM$21*$B$2))),0)</f>
        <v>0</v>
      </c>
      <c r="CO85" s="300">
        <f>IF('Hoja De Calculo'!CP$13&gt;='Hoja De Calculo'!CO$13,IF(CO$18=100,($BM$21*CO$18*$B$2)-SUM($I85:CN85),IF(CO$18&gt;CN$19,((CO$18-CN$19+1)*$B$2*$BM$21),IF(CO$18&gt;=CN$19,$BM$21*$B$2))),0)</f>
        <v>0</v>
      </c>
      <c r="CP85" s="300">
        <f>IF('Hoja De Calculo'!CQ$13&gt;='Hoja De Calculo'!CP$13,IF(CP$18=100,($BM$21*CP$18*$B$2)-SUM($I85:CO85),IF(CP$18&gt;CO$19,((CP$18-CO$19+1)*$B$2*$BM$21),IF(CP$18&gt;=CO$19,$BM$21*$B$2))),0)</f>
        <v>0</v>
      </c>
      <c r="CQ85" s="300">
        <f>IF('Hoja De Calculo'!CR$13&gt;='Hoja De Calculo'!CQ$13,IF(CQ$18=100,($BM$21*CQ$18*$B$2)-SUM($I85:CP85),IF(CQ$18&gt;CP$19,((CQ$18-CP$19+1)*$B$2*$BM$21),IF(CQ$18&gt;=CP$19,$BM$21*$B$2))),0)</f>
        <v>0</v>
      </c>
      <c r="CR85" s="300">
        <f>IF('Hoja De Calculo'!CS$13&gt;='Hoja De Calculo'!CR$13,IF(CR$18=100,($BM$21*CR$18*$B$2)-SUM($I85:CQ85),IF(CR$18&gt;CQ$19,((CR$18-CQ$19+1)*$B$2*$BM$21),IF(CR$18&gt;=CQ$19,$BM$21*$B$2))),0)</f>
        <v>0</v>
      </c>
      <c r="CS85" s="300">
        <f>IF('Hoja De Calculo'!CT$13&gt;='Hoja De Calculo'!CS$13,IF(CS$18=100,($BM$21*CS$18*$B$2)-SUM($I85:CR85),IF(CS$18&gt;CR$19,((CS$18-CR$19+1)*$B$2*$BM$21),IF(CS$18&gt;=CR$19,$BM$21*$B$2))),0)</f>
        <v>0</v>
      </c>
      <c r="CT85" s="300">
        <f>IF('Hoja De Calculo'!CU$13&gt;='Hoja De Calculo'!CT$13,IF(CT$18=100,($BM$21*CT$18*$B$2)-SUM($I85:CS85),IF(CT$18&gt;CS$19,((CT$18-CS$19+1)*$B$2*$BM$21),IF(CT$18&gt;=CS$19,$BM$21*$B$2))),0)</f>
        <v>0</v>
      </c>
      <c r="CU85" s="300">
        <f>IF('Hoja De Calculo'!CV$13&gt;='Hoja De Calculo'!CU$13,IF(CU$18=100,($BM$21*CU$18*$B$2)-SUM($I85:CT85),IF(CU$18&gt;CT$19,((CU$18-CT$19+1)*$B$2*$BM$21),IF(CU$18&gt;=CT$19,$BM$21*$B$2))),0)</f>
        <v>0</v>
      </c>
      <c r="CV85" s="300">
        <f>IF('Hoja De Calculo'!CW$13&gt;='Hoja De Calculo'!CV$13,IF(CV$18=100,($BM$21*CV$18*$B$2)-SUM($I85:CU85),IF(CV$18&gt;CU$19,((CV$18-CU$19+1)*$B$2*$BM$21),IF(CV$18&gt;=CU$19,$BM$21*$B$2))),0)</f>
        <v>0</v>
      </c>
      <c r="CW85" s="300">
        <f>IF('Hoja De Calculo'!CX$13&gt;='Hoja De Calculo'!CW$13,IF(CW$18=100,($BM$21*CW$18*$B$2)-SUM($I85:CV85),IF(CW$18&gt;CV$19,((CW$18-CV$19+1)*$B$2*$BM$21),IF(CW$18&gt;=CV$19,$BM$21*$B$2))),0)</f>
        <v>0</v>
      </c>
    </row>
    <row r="86" spans="1:101" x14ac:dyDescent="0.35">
      <c r="A86" t="s">
        <v>219</v>
      </c>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87">
        <f>(BN$21*$B$2*(BN$19+(IF(BN$19=100,0,1))))</f>
        <v>0</v>
      </c>
      <c r="BO86" s="300">
        <f>IF('Hoja De Calculo'!BP$13&gt;='Hoja De Calculo'!BO$13,IF(BO$18=100,($BN$21*BO$18*$B$2)-SUM($I86:BN86),IF(BO$18&gt;BN$19,((BO$18-BN$19+1)*$B$2*$BN$21),IF(BO$18&gt;=BN$19,$BN$21*$B$2))),0)</f>
        <v>0</v>
      </c>
      <c r="BP86" s="300">
        <f>IF('Hoja De Calculo'!BQ$13&gt;='Hoja De Calculo'!BP$13,IF(BP$18=100,($BN$21*BP$18*$B$2)-SUM($I86:BO86),IF(BP$18&gt;BO$19,((BP$18-BO$19+1)*$B$2*$BN$21),IF(BP$18&gt;=BO$19,$BN$21*$B$2))),0)</f>
        <v>0</v>
      </c>
      <c r="BQ86" s="300">
        <f>IF('Hoja De Calculo'!BR$13&gt;='Hoja De Calculo'!BQ$13,IF(BQ$18=100,($BN$21*BQ$18*$B$2)-SUM($I86:BP86),IF(BQ$18&gt;BP$19,((BQ$18-BP$19+1)*$B$2*$BN$21),IF(BQ$18&gt;=BP$19,$BN$21*$B$2))),0)</f>
        <v>0</v>
      </c>
      <c r="BR86" s="300">
        <f>IF('Hoja De Calculo'!BS$13&gt;='Hoja De Calculo'!BR$13,IF(BR$18=100,($BN$21*BR$18*$B$2)-SUM($I86:BQ86),IF(BR$18&gt;BQ$19,((BR$18-BQ$19+1)*$B$2*$BN$21),IF(BR$18&gt;=BQ$19,$BN$21*$B$2))),0)</f>
        <v>0</v>
      </c>
      <c r="BS86" s="300">
        <f>IF('Hoja De Calculo'!BT$13&gt;='Hoja De Calculo'!BS$13,IF(BS$18=100,($BN$21*BS$18*$B$2)-SUM($I86:BR86),IF(BS$18&gt;BR$19,((BS$18-BR$19+1)*$B$2*$BN$21),IF(BS$18&gt;=BR$19,$BN$21*$B$2))),0)</f>
        <v>0</v>
      </c>
      <c r="BT86" s="300">
        <f>IF('Hoja De Calculo'!BU$13&gt;='Hoja De Calculo'!BT$13,IF(BT$18=100,($BN$21*BT$18*$B$2)-SUM($I86:BS86),IF(BT$18&gt;BS$19,((BT$18-BS$19+1)*$B$2*$BN$21),IF(BT$18&gt;=BS$19,$BN$21*$B$2))),0)</f>
        <v>0</v>
      </c>
      <c r="BU86" s="300">
        <f>IF('Hoja De Calculo'!BV$13&gt;='Hoja De Calculo'!BU$13,IF(BU$18=100,($BN$21*BU$18*$B$2)-SUM($I86:BT86),IF(BU$18&gt;BT$19,((BU$18-BT$19+1)*$B$2*$BN$21),IF(BU$18&gt;=BT$19,$BN$21*$B$2))),0)</f>
        <v>0</v>
      </c>
      <c r="BV86" s="300">
        <f>IF('Hoja De Calculo'!BW$13&gt;='Hoja De Calculo'!BV$13,IF(BV$18=100,($BN$21*BV$18*$B$2)-SUM($I86:BU86),IF(BV$18&gt;BU$19,((BV$18-BU$19+1)*$B$2*$BN$21),IF(BV$18&gt;=BU$19,$BN$21*$B$2))),0)</f>
        <v>0</v>
      </c>
      <c r="BW86" s="300">
        <f>IF('Hoja De Calculo'!BX$13&gt;='Hoja De Calculo'!BW$13,IF(BW$18=100,($BN$21*BW$18*$B$2)-SUM($I86:BV86),IF(BW$18&gt;BV$19,((BW$18-BV$19+1)*$B$2*$BN$21),IF(BW$18&gt;=BV$19,$BN$21*$B$2))),0)</f>
        <v>0</v>
      </c>
      <c r="BX86" s="300">
        <f>IF('Hoja De Calculo'!BY$13&gt;='Hoja De Calculo'!BX$13,IF(BX$18=100,($BN$21*BX$18*$B$2)-SUM($I86:BW86),IF(BX$18&gt;BW$19,((BX$18-BW$19+1)*$B$2*$BN$21),IF(BX$18&gt;=BW$19,$BN$21*$B$2))),0)</f>
        <v>0</v>
      </c>
      <c r="BY86" s="300">
        <f>IF('Hoja De Calculo'!BZ$13&gt;='Hoja De Calculo'!BY$13,IF(BY$18=100,($BN$21*BY$18*$B$2)-SUM($I86:BX86),IF(BY$18&gt;BX$19,((BY$18-BX$19+1)*$B$2*$BN$21),IF(BY$18&gt;=BX$19,$BN$21*$B$2))),0)</f>
        <v>0</v>
      </c>
      <c r="BZ86" s="300">
        <f>IF('Hoja De Calculo'!CA$13&gt;='Hoja De Calculo'!BZ$13,IF(BZ$18=100,($BN$21*BZ$18*$B$2)-SUM($I86:BY86),IF(BZ$18&gt;BY$19,((BZ$18-BY$19+1)*$B$2*$BN$21),IF(BZ$18&gt;=BY$19,$BN$21*$B$2))),0)</f>
        <v>0</v>
      </c>
      <c r="CA86" s="300">
        <f>IF('Hoja De Calculo'!CB$13&gt;='Hoja De Calculo'!CA$13,IF(CA$18=100,($BN$21*CA$18*$B$2)-SUM($I86:BZ86),IF(CA$18&gt;BZ$19,((CA$18-BZ$19+1)*$B$2*$BN$21),IF(CA$18&gt;=BZ$19,$BN$21*$B$2))),0)</f>
        <v>0</v>
      </c>
      <c r="CB86" s="300">
        <f>IF('Hoja De Calculo'!CC$13&gt;='Hoja De Calculo'!CB$13,IF(CB$18=100,($BN$21*CB$18*$B$2)-SUM($I86:CA86),IF(CB$18&gt;CA$19,((CB$18-CA$19+1)*$B$2*$BN$21),IF(CB$18&gt;=CA$19,$BN$21*$B$2))),0)</f>
        <v>0</v>
      </c>
      <c r="CC86" s="300">
        <f>IF('Hoja De Calculo'!CD$13&gt;='Hoja De Calculo'!CC$13,IF(CC$18=100,($BN$21*CC$18*$B$2)-SUM($I86:CB86),IF(CC$18&gt;CB$19,((CC$18-CB$19+1)*$B$2*$BN$21),IF(CC$18&gt;=CB$19,$BN$21*$B$2))),0)</f>
        <v>0</v>
      </c>
      <c r="CD86" s="300">
        <f>IF('Hoja De Calculo'!CE$13&gt;='Hoja De Calculo'!CD$13,IF(CD$18=100,($BN$21*CD$18*$B$2)-SUM($I86:CC86),IF(CD$18&gt;CC$19,((CD$18-CC$19+1)*$B$2*$BN$21),IF(CD$18&gt;=CC$19,$BN$21*$B$2))),0)</f>
        <v>0</v>
      </c>
      <c r="CE86" s="300">
        <f>IF('Hoja De Calculo'!CF$13&gt;='Hoja De Calculo'!CE$13,IF(CE$18=100,($BN$21*CE$18*$B$2)-SUM($I86:CD86),IF(CE$18&gt;CD$19,((CE$18-CD$19+1)*$B$2*$BN$21),IF(CE$18&gt;=CD$19,$BN$21*$B$2))),0)</f>
        <v>0</v>
      </c>
      <c r="CF86" s="300">
        <f>IF('Hoja De Calculo'!CG$13&gt;='Hoja De Calculo'!CF$13,IF(CF$18=100,($BN$21*CF$18*$B$2)-SUM($I86:CE86),IF(CF$18&gt;CE$19,((CF$18-CE$19+1)*$B$2*$BN$21),IF(CF$18&gt;=CE$19,$BN$21*$B$2))),0)</f>
        <v>0</v>
      </c>
      <c r="CG86" s="300">
        <f>IF('Hoja De Calculo'!CH$13&gt;='Hoja De Calculo'!CG$13,IF(CG$18=100,($BN$21*CG$18*$B$2)-SUM($I86:CF86),IF(CG$18&gt;CF$19,((CG$18-CF$19+1)*$B$2*$BN$21),IF(CG$18&gt;=CF$19,$BN$21*$B$2))),0)</f>
        <v>0</v>
      </c>
      <c r="CH86" s="300">
        <f>IF('Hoja De Calculo'!CI$13&gt;='Hoja De Calculo'!CH$13,IF(CH$18=100,($BN$21*CH$18*$B$2)-SUM($I86:CG86),IF(CH$18&gt;CG$19,((CH$18-CG$19+1)*$B$2*$BN$21),IF(CH$18&gt;=CG$19,$BN$21*$B$2))),0)</f>
        <v>0</v>
      </c>
      <c r="CI86" s="300">
        <f>IF('Hoja De Calculo'!CJ$13&gt;='Hoja De Calculo'!CI$13,IF(CI$18=100,($BN$21*CI$18*$B$2)-SUM($I86:CH86),IF(CI$18&gt;CH$19,((CI$18-CH$19+1)*$B$2*$BN$21),IF(CI$18&gt;=CH$19,$BN$21*$B$2))),0)</f>
        <v>0</v>
      </c>
      <c r="CJ86" s="300">
        <f>IF('Hoja De Calculo'!CK$13&gt;='Hoja De Calculo'!CJ$13,IF(CJ$18=100,($BN$21*CJ$18*$B$2)-SUM($I86:CI86),IF(CJ$18&gt;CI$19,((CJ$18-CI$19+1)*$B$2*$BN$21),IF(CJ$18&gt;=CI$19,$BN$21*$B$2))),0)</f>
        <v>0</v>
      </c>
      <c r="CK86" s="300">
        <f>IF('Hoja De Calculo'!CL$13&gt;='Hoja De Calculo'!CK$13,IF(CK$18=100,($BN$21*CK$18*$B$2)-SUM($I86:CJ86),IF(CK$18&gt;CJ$19,((CK$18-CJ$19+1)*$B$2*$BN$21),IF(CK$18&gt;=CJ$19,$BN$21*$B$2))),0)</f>
        <v>0</v>
      </c>
      <c r="CL86" s="300">
        <f>IF('Hoja De Calculo'!CM$13&gt;='Hoja De Calculo'!CL$13,IF(CL$18=100,($BN$21*CL$18*$B$2)-SUM($I86:CK86),IF(CL$18&gt;CK$19,((CL$18-CK$19+1)*$B$2*$BN$21),IF(CL$18&gt;=CK$19,$BN$21*$B$2))),0)</f>
        <v>0</v>
      </c>
      <c r="CM86" s="300">
        <f>IF('Hoja De Calculo'!CN$13&gt;='Hoja De Calculo'!CM$13,IF(CM$18=100,($BN$21*CM$18*$B$2)-SUM($I86:CL86),IF(CM$18&gt;CL$19,((CM$18-CL$19+1)*$B$2*$BN$21),IF(CM$18&gt;=CL$19,$BN$21*$B$2))),0)</f>
        <v>0</v>
      </c>
      <c r="CN86" s="300">
        <f>IF('Hoja De Calculo'!CO$13&gt;='Hoja De Calculo'!CN$13,IF(CN$18=100,($BN$21*CN$18*$B$2)-SUM($I86:CM86),IF(CN$18&gt;CM$19,((CN$18-CM$19+1)*$B$2*$BN$21),IF(CN$18&gt;=CM$19,$BN$21*$B$2))),0)</f>
        <v>0</v>
      </c>
      <c r="CO86" s="300">
        <f>IF('Hoja De Calculo'!CP$13&gt;='Hoja De Calculo'!CO$13,IF(CO$18=100,($BN$21*CO$18*$B$2)-SUM($I86:CN86),IF(CO$18&gt;CN$19,((CO$18-CN$19+1)*$B$2*$BN$21),IF(CO$18&gt;=CN$19,$BN$21*$B$2))),0)</f>
        <v>0</v>
      </c>
      <c r="CP86" s="300">
        <f>IF('Hoja De Calculo'!CQ$13&gt;='Hoja De Calculo'!CP$13,IF(CP$18=100,($BN$21*CP$18*$B$2)-SUM($I86:CO86),IF(CP$18&gt;CO$19,((CP$18-CO$19+1)*$B$2*$BN$21),IF(CP$18&gt;=CO$19,$BN$21*$B$2))),0)</f>
        <v>0</v>
      </c>
      <c r="CQ86" s="300">
        <f>IF('Hoja De Calculo'!CR$13&gt;='Hoja De Calculo'!CQ$13,IF(CQ$18=100,($BN$21*CQ$18*$B$2)-SUM($I86:CP86),IF(CQ$18&gt;CP$19,((CQ$18-CP$19+1)*$B$2*$BN$21),IF(CQ$18&gt;=CP$19,$BN$21*$B$2))),0)</f>
        <v>0</v>
      </c>
      <c r="CR86" s="300">
        <f>IF('Hoja De Calculo'!CS$13&gt;='Hoja De Calculo'!CR$13,IF(CR$18=100,($BN$21*CR$18*$B$2)-SUM($I86:CQ86),IF(CR$18&gt;CQ$19,((CR$18-CQ$19+1)*$B$2*$BN$21),IF(CR$18&gt;=CQ$19,$BN$21*$B$2))),0)</f>
        <v>0</v>
      </c>
      <c r="CS86" s="300">
        <f>IF('Hoja De Calculo'!CT$13&gt;='Hoja De Calculo'!CS$13,IF(CS$18=100,($BN$21*CS$18*$B$2)-SUM($I86:CR86),IF(CS$18&gt;CR$19,((CS$18-CR$19+1)*$B$2*$BN$21),IF(CS$18&gt;=CR$19,$BN$21*$B$2))),0)</f>
        <v>0</v>
      </c>
      <c r="CT86" s="300">
        <f>IF('Hoja De Calculo'!CU$13&gt;='Hoja De Calculo'!CT$13,IF(CT$18=100,($BN$21*CT$18*$B$2)-SUM($I86:CS86),IF(CT$18&gt;CS$19,((CT$18-CS$19+1)*$B$2*$BN$21),IF(CT$18&gt;=CS$19,$BN$21*$B$2))),0)</f>
        <v>0</v>
      </c>
      <c r="CU86" s="300">
        <f>IF('Hoja De Calculo'!CV$13&gt;='Hoja De Calculo'!CU$13,IF(CU$18=100,($BN$21*CU$18*$B$2)-SUM($I86:CT86),IF(CU$18&gt;CT$19,((CU$18-CT$19+1)*$B$2*$BN$21),IF(CU$18&gt;=CT$19,$BN$21*$B$2))),0)</f>
        <v>0</v>
      </c>
      <c r="CV86" s="300">
        <f>IF('Hoja De Calculo'!CW$13&gt;='Hoja De Calculo'!CV$13,IF(CV$18=100,($BN$21*CV$18*$B$2)-SUM($I86:CU86),IF(CV$18&gt;CU$19,((CV$18-CU$19+1)*$B$2*$BN$21),IF(CV$18&gt;=CU$19,$BN$21*$B$2))),0)</f>
        <v>0</v>
      </c>
      <c r="CW86" s="300">
        <f>IF('Hoja De Calculo'!CX$13&gt;='Hoja De Calculo'!CW$13,IF(CW$18=100,($BN$21*CW$18*$B$2)-SUM($I86:CV86),IF(CW$18&gt;CV$19,((CW$18-CV$19+1)*$B$2*$BN$21),IF(CW$18&gt;=CV$19,$BN$21*$B$2))),0)</f>
        <v>0</v>
      </c>
    </row>
    <row r="87" spans="1:101" x14ac:dyDescent="0.35">
      <c r="A87" t="s">
        <v>220</v>
      </c>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87">
        <f>(BO$21*$B$2*(BO$19+(IF(BO$19=100,0,1))))</f>
        <v>0</v>
      </c>
      <c r="BP87" s="300">
        <f>IF('Hoja De Calculo'!BQ$13&gt;='Hoja De Calculo'!BP$13,IF(BP$18=100,($BO$21*BP$18*$B$2)-SUM($I87:BO87),IF(BP$18&gt;BO$19,((BP$18-BO$19+1)*$B$2*$BO$21),IF(BP$18&gt;=BO$19,$BO$21*$B$2))),0)</f>
        <v>0</v>
      </c>
      <c r="BQ87" s="300">
        <f>IF('Hoja De Calculo'!BR$13&gt;='Hoja De Calculo'!BQ$13,IF(BQ$18=100,($BO$21*BQ$18*$B$2)-SUM($I87:BP87),IF(BQ$18&gt;BP$19,((BQ$18-BP$19+1)*$B$2*$BO$21),IF(BQ$18&gt;=BP$19,$BO$21*$B$2))),0)</f>
        <v>0</v>
      </c>
      <c r="BR87" s="300">
        <f>IF('Hoja De Calculo'!BS$13&gt;='Hoja De Calculo'!BR$13,IF(BR$18=100,($BO$21*BR$18*$B$2)-SUM($I87:BQ87),IF(BR$18&gt;BQ$19,((BR$18-BQ$19+1)*$B$2*$BO$21),IF(BR$18&gt;=BQ$19,$BO$21*$B$2))),0)</f>
        <v>0</v>
      </c>
      <c r="BS87" s="300">
        <f>IF('Hoja De Calculo'!BT$13&gt;='Hoja De Calculo'!BS$13,IF(BS$18=100,($BO$21*BS$18*$B$2)-SUM($I87:BR87),IF(BS$18&gt;BR$19,((BS$18-BR$19+1)*$B$2*$BO$21),IF(BS$18&gt;=BR$19,$BO$21*$B$2))),0)</f>
        <v>0</v>
      </c>
      <c r="BT87" s="300">
        <f>IF('Hoja De Calculo'!BU$13&gt;='Hoja De Calculo'!BT$13,IF(BT$18=100,($BO$21*BT$18*$B$2)-SUM($I87:BS87),IF(BT$18&gt;BS$19,((BT$18-BS$19+1)*$B$2*$BO$21),IF(BT$18&gt;=BS$19,$BO$21*$B$2))),0)</f>
        <v>0</v>
      </c>
      <c r="BU87" s="300">
        <f>IF('Hoja De Calculo'!BV$13&gt;='Hoja De Calculo'!BU$13,IF(BU$18=100,($BO$21*BU$18*$B$2)-SUM($I87:BT87),IF(BU$18&gt;BT$19,((BU$18-BT$19+1)*$B$2*$BO$21),IF(BU$18&gt;=BT$19,$BO$21*$B$2))),0)</f>
        <v>0</v>
      </c>
      <c r="BV87" s="300">
        <f>IF('Hoja De Calculo'!BW$13&gt;='Hoja De Calculo'!BV$13,IF(BV$18=100,($BO$21*BV$18*$B$2)-SUM($I87:BU87),IF(BV$18&gt;BU$19,((BV$18-BU$19+1)*$B$2*$BO$21),IF(BV$18&gt;=BU$19,$BO$21*$B$2))),0)</f>
        <v>0</v>
      </c>
      <c r="BW87" s="300">
        <f>IF('Hoja De Calculo'!BX$13&gt;='Hoja De Calculo'!BW$13,IF(BW$18=100,($BO$21*BW$18*$B$2)-SUM($I87:BV87),IF(BW$18&gt;BV$19,((BW$18-BV$19+1)*$B$2*$BO$21),IF(BW$18&gt;=BV$19,$BO$21*$B$2))),0)</f>
        <v>0</v>
      </c>
      <c r="BX87" s="300">
        <f>IF('Hoja De Calculo'!BY$13&gt;='Hoja De Calculo'!BX$13,IF(BX$18=100,($BO$21*BX$18*$B$2)-SUM($I87:BW87),IF(BX$18&gt;BW$19,((BX$18-BW$19+1)*$B$2*$BO$21),IF(BX$18&gt;=BW$19,$BO$21*$B$2))),0)</f>
        <v>0</v>
      </c>
      <c r="BY87" s="300">
        <f>IF('Hoja De Calculo'!BZ$13&gt;='Hoja De Calculo'!BY$13,IF(BY$18=100,($BO$21*BY$18*$B$2)-SUM($I87:BX87),IF(BY$18&gt;BX$19,((BY$18-BX$19+1)*$B$2*$BO$21),IF(BY$18&gt;=BX$19,$BO$21*$B$2))),0)</f>
        <v>0</v>
      </c>
      <c r="BZ87" s="300">
        <f>IF('Hoja De Calculo'!CA$13&gt;='Hoja De Calculo'!BZ$13,IF(BZ$18=100,($BO$21*BZ$18*$B$2)-SUM($I87:BY87),IF(BZ$18&gt;BY$19,((BZ$18-BY$19+1)*$B$2*$BO$21),IF(BZ$18&gt;=BY$19,$BO$21*$B$2))),0)</f>
        <v>0</v>
      </c>
      <c r="CA87" s="300">
        <f>IF('Hoja De Calculo'!CB$13&gt;='Hoja De Calculo'!CA$13,IF(CA$18=100,($BO$21*CA$18*$B$2)-SUM($I87:BZ87),IF(CA$18&gt;BZ$19,((CA$18-BZ$19+1)*$B$2*$BO$21),IF(CA$18&gt;=BZ$19,$BO$21*$B$2))),0)</f>
        <v>0</v>
      </c>
      <c r="CB87" s="300">
        <f>IF('Hoja De Calculo'!CC$13&gt;='Hoja De Calculo'!CB$13,IF(CB$18=100,($BO$21*CB$18*$B$2)-SUM($I87:CA87),IF(CB$18&gt;CA$19,((CB$18-CA$19+1)*$B$2*$BO$21),IF(CB$18&gt;=CA$19,$BO$21*$B$2))),0)</f>
        <v>0</v>
      </c>
      <c r="CC87" s="300">
        <f>IF('Hoja De Calculo'!CD$13&gt;='Hoja De Calculo'!CC$13,IF(CC$18=100,($BO$21*CC$18*$B$2)-SUM($I87:CB87),IF(CC$18&gt;CB$19,((CC$18-CB$19+1)*$B$2*$BO$21),IF(CC$18&gt;=CB$19,$BO$21*$B$2))),0)</f>
        <v>0</v>
      </c>
      <c r="CD87" s="300">
        <f>IF('Hoja De Calculo'!CE$13&gt;='Hoja De Calculo'!CD$13,IF(CD$18=100,($BO$21*CD$18*$B$2)-SUM($I87:CC87),IF(CD$18&gt;CC$19,((CD$18-CC$19+1)*$B$2*$BO$21),IF(CD$18&gt;=CC$19,$BO$21*$B$2))),0)</f>
        <v>0</v>
      </c>
      <c r="CE87" s="300">
        <f>IF('Hoja De Calculo'!CF$13&gt;='Hoja De Calculo'!CE$13,IF(CE$18=100,($BO$21*CE$18*$B$2)-SUM($I87:CD87),IF(CE$18&gt;CD$19,((CE$18-CD$19+1)*$B$2*$BO$21),IF(CE$18&gt;=CD$19,$BO$21*$B$2))),0)</f>
        <v>0</v>
      </c>
      <c r="CF87" s="300">
        <f>IF('Hoja De Calculo'!CG$13&gt;='Hoja De Calculo'!CF$13,IF(CF$18=100,($BO$21*CF$18*$B$2)-SUM($I87:CE87),IF(CF$18&gt;CE$19,((CF$18-CE$19+1)*$B$2*$BO$21),IF(CF$18&gt;=CE$19,$BO$21*$B$2))),0)</f>
        <v>0</v>
      </c>
      <c r="CG87" s="300">
        <f>IF('Hoja De Calculo'!CH$13&gt;='Hoja De Calculo'!CG$13,IF(CG$18=100,($BO$21*CG$18*$B$2)-SUM($I87:CF87),IF(CG$18&gt;CF$19,((CG$18-CF$19+1)*$B$2*$BO$21),IF(CG$18&gt;=CF$19,$BO$21*$B$2))),0)</f>
        <v>0</v>
      </c>
      <c r="CH87" s="300">
        <f>IF('Hoja De Calculo'!CI$13&gt;='Hoja De Calculo'!CH$13,IF(CH$18=100,($BO$21*CH$18*$B$2)-SUM($I87:CG87),IF(CH$18&gt;CG$19,((CH$18-CG$19+1)*$B$2*$BO$21),IF(CH$18&gt;=CG$19,$BO$21*$B$2))),0)</f>
        <v>0</v>
      </c>
      <c r="CI87" s="300">
        <f>IF('Hoja De Calculo'!CJ$13&gt;='Hoja De Calculo'!CI$13,IF(CI$18=100,($BO$21*CI$18*$B$2)-SUM($I87:CH87),IF(CI$18&gt;CH$19,((CI$18-CH$19+1)*$B$2*$BO$21),IF(CI$18&gt;=CH$19,$BO$21*$B$2))),0)</f>
        <v>0</v>
      </c>
      <c r="CJ87" s="300">
        <f>IF('Hoja De Calculo'!CK$13&gt;='Hoja De Calculo'!CJ$13,IF(CJ$18=100,($BO$21*CJ$18*$B$2)-SUM($I87:CI87),IF(CJ$18&gt;CI$19,((CJ$18-CI$19+1)*$B$2*$BO$21),IF(CJ$18&gt;=CI$19,$BO$21*$B$2))),0)</f>
        <v>0</v>
      </c>
      <c r="CK87" s="300">
        <f>IF('Hoja De Calculo'!CL$13&gt;='Hoja De Calculo'!CK$13,IF(CK$18=100,($BO$21*CK$18*$B$2)-SUM($I87:CJ87),IF(CK$18&gt;CJ$19,((CK$18-CJ$19+1)*$B$2*$BO$21),IF(CK$18&gt;=CJ$19,$BO$21*$B$2))),0)</f>
        <v>0</v>
      </c>
      <c r="CL87" s="300">
        <f>IF('Hoja De Calculo'!CM$13&gt;='Hoja De Calculo'!CL$13,IF(CL$18=100,($BO$21*CL$18*$B$2)-SUM($I87:CK87),IF(CL$18&gt;CK$19,((CL$18-CK$19+1)*$B$2*$BO$21),IF(CL$18&gt;=CK$19,$BO$21*$B$2))),0)</f>
        <v>0</v>
      </c>
      <c r="CM87" s="300">
        <f>IF('Hoja De Calculo'!CN$13&gt;='Hoja De Calculo'!CM$13,IF(CM$18=100,($BO$21*CM$18*$B$2)-SUM($I87:CL87),IF(CM$18&gt;CL$19,((CM$18-CL$19+1)*$B$2*$BO$21),IF(CM$18&gt;=CL$19,$BO$21*$B$2))),0)</f>
        <v>0</v>
      </c>
      <c r="CN87" s="300">
        <f>IF('Hoja De Calculo'!CO$13&gt;='Hoja De Calculo'!CN$13,IF(CN$18=100,($BO$21*CN$18*$B$2)-SUM($I87:CM87),IF(CN$18&gt;CM$19,((CN$18-CM$19+1)*$B$2*$BO$21),IF(CN$18&gt;=CM$19,$BO$21*$B$2))),0)</f>
        <v>0</v>
      </c>
      <c r="CO87" s="300">
        <f>IF('Hoja De Calculo'!CP$13&gt;='Hoja De Calculo'!CO$13,IF(CO$18=100,($BO$21*CO$18*$B$2)-SUM($I87:CN87),IF(CO$18&gt;CN$19,((CO$18-CN$19+1)*$B$2*$BO$21),IF(CO$18&gt;=CN$19,$BO$21*$B$2))),0)</f>
        <v>0</v>
      </c>
      <c r="CP87" s="300">
        <f>IF('Hoja De Calculo'!CQ$13&gt;='Hoja De Calculo'!CP$13,IF(CP$18=100,($BO$21*CP$18*$B$2)-SUM($I87:CO87),IF(CP$18&gt;CO$19,((CP$18-CO$19+1)*$B$2*$BO$21),IF(CP$18&gt;=CO$19,$BO$21*$B$2))),0)</f>
        <v>0</v>
      </c>
      <c r="CQ87" s="300">
        <f>IF('Hoja De Calculo'!CR$13&gt;='Hoja De Calculo'!CQ$13,IF(CQ$18=100,($BO$21*CQ$18*$B$2)-SUM($I87:CP87),IF(CQ$18&gt;CP$19,((CQ$18-CP$19+1)*$B$2*$BO$21),IF(CQ$18&gt;=CP$19,$BO$21*$B$2))),0)</f>
        <v>0</v>
      </c>
      <c r="CR87" s="300">
        <f>IF('Hoja De Calculo'!CS$13&gt;='Hoja De Calculo'!CR$13,IF(CR$18=100,($BO$21*CR$18*$B$2)-SUM($I87:CQ87),IF(CR$18&gt;CQ$19,((CR$18-CQ$19+1)*$B$2*$BO$21),IF(CR$18&gt;=CQ$19,$BO$21*$B$2))),0)</f>
        <v>0</v>
      </c>
      <c r="CS87" s="300">
        <f>IF('Hoja De Calculo'!CT$13&gt;='Hoja De Calculo'!CS$13,IF(CS$18=100,($BO$21*CS$18*$B$2)-SUM($I87:CR87),IF(CS$18&gt;CR$19,((CS$18-CR$19+1)*$B$2*$BO$21),IF(CS$18&gt;=CR$19,$BO$21*$B$2))),0)</f>
        <v>0</v>
      </c>
      <c r="CT87" s="300">
        <f>IF('Hoja De Calculo'!CU$13&gt;='Hoja De Calculo'!CT$13,IF(CT$18=100,($BO$21*CT$18*$B$2)-SUM($I87:CS87),IF(CT$18&gt;CS$19,((CT$18-CS$19+1)*$B$2*$BO$21),IF(CT$18&gt;=CS$19,$BO$21*$B$2))),0)</f>
        <v>0</v>
      </c>
      <c r="CU87" s="300">
        <f>IF('Hoja De Calculo'!CV$13&gt;='Hoja De Calculo'!CU$13,IF(CU$18=100,($BO$21*CU$18*$B$2)-SUM($I87:CT87),IF(CU$18&gt;CT$19,((CU$18-CT$19+1)*$B$2*$BO$21),IF(CU$18&gt;=CT$19,$BO$21*$B$2))),0)</f>
        <v>0</v>
      </c>
      <c r="CV87" s="300">
        <f>IF('Hoja De Calculo'!CW$13&gt;='Hoja De Calculo'!CV$13,IF(CV$18=100,($BO$21*CV$18*$B$2)-SUM($I87:CU87),IF(CV$18&gt;CU$19,((CV$18-CU$19+1)*$B$2*$BO$21),IF(CV$18&gt;=CU$19,$BO$21*$B$2))),0)</f>
        <v>0</v>
      </c>
      <c r="CW87" s="300">
        <f>IF('Hoja De Calculo'!CX$13&gt;='Hoja De Calculo'!CW$13,IF(CW$18=100,($BO$21*CW$18*$B$2)-SUM($I87:CV87),IF(CW$18&gt;CV$19,((CW$18-CV$19+1)*$B$2*$BO$21),IF(CW$18&gt;=CV$19,$BO$21*$B$2))),0)</f>
        <v>0</v>
      </c>
    </row>
    <row r="88" spans="1:101" x14ac:dyDescent="0.35">
      <c r="A88" t="s">
        <v>221</v>
      </c>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87">
        <f>(BP$21*$B$2*(BP$19+(IF(BP$19=100,0,1))))</f>
        <v>0</v>
      </c>
      <c r="BQ88" s="300">
        <f>IF('Hoja De Calculo'!BR$13&gt;='Hoja De Calculo'!BQ$13,IF(BQ$18=100,($BP$21*BQ$18*$B$2)-SUM($I88:BP88),IF(BQ$18&gt;BP$19,((BQ$18-BP$19+1)*$B$2*$BP$21),IF(BQ$18&gt;=BP$19,$BP$21*$B$2))),0)</f>
        <v>0</v>
      </c>
      <c r="BR88" s="300">
        <f>IF('Hoja De Calculo'!BS$13&gt;='Hoja De Calculo'!BR$13,IF(BR$18=100,($BP$21*BR$18*$B$2)-SUM($I88:BQ88),IF(BR$18&gt;BQ$19,((BR$18-BQ$19+1)*$B$2*$BP$21),IF(BR$18&gt;=BQ$19,$BP$21*$B$2))),0)</f>
        <v>0</v>
      </c>
      <c r="BS88" s="300">
        <f>IF('Hoja De Calculo'!BT$13&gt;='Hoja De Calculo'!BS$13,IF(BS$18=100,($BP$21*BS$18*$B$2)-SUM($I88:BR88),IF(BS$18&gt;BR$19,((BS$18-BR$19+1)*$B$2*$BP$21),IF(BS$18&gt;=BR$19,$BP$21*$B$2))),0)</f>
        <v>0</v>
      </c>
      <c r="BT88" s="300">
        <f>IF('Hoja De Calculo'!BU$13&gt;='Hoja De Calculo'!BT$13,IF(BT$18=100,($BP$21*BT$18*$B$2)-SUM($I88:BS88),IF(BT$18&gt;BS$19,((BT$18-BS$19+1)*$B$2*$BP$21),IF(BT$18&gt;=BS$19,$BP$21*$B$2))),0)</f>
        <v>0</v>
      </c>
      <c r="BU88" s="300">
        <f>IF('Hoja De Calculo'!BV$13&gt;='Hoja De Calculo'!BU$13,IF(BU$18=100,($BP$21*BU$18*$B$2)-SUM($I88:BT88),IF(BU$18&gt;BT$19,((BU$18-BT$19+1)*$B$2*$BP$21),IF(BU$18&gt;=BT$19,$BP$21*$B$2))),0)</f>
        <v>0</v>
      </c>
      <c r="BV88" s="300">
        <f>IF('Hoja De Calculo'!BW$13&gt;='Hoja De Calculo'!BV$13,IF(BV$18=100,($BP$21*BV$18*$B$2)-SUM($I88:BU88),IF(BV$18&gt;BU$19,((BV$18-BU$19+1)*$B$2*$BP$21),IF(BV$18&gt;=BU$19,$BP$21*$B$2))),0)</f>
        <v>0</v>
      </c>
      <c r="BW88" s="300">
        <f>IF('Hoja De Calculo'!BX$13&gt;='Hoja De Calculo'!BW$13,IF(BW$18=100,($BP$21*BW$18*$B$2)-SUM($I88:BV88),IF(BW$18&gt;BV$19,((BW$18-BV$19+1)*$B$2*$BP$21),IF(BW$18&gt;=BV$19,$BP$21*$B$2))),0)</f>
        <v>0</v>
      </c>
      <c r="BX88" s="300">
        <f>IF('Hoja De Calculo'!BY$13&gt;='Hoja De Calculo'!BX$13,IF(BX$18=100,($BP$21*BX$18*$B$2)-SUM($I88:BW88),IF(BX$18&gt;BW$19,((BX$18-BW$19+1)*$B$2*$BP$21),IF(BX$18&gt;=BW$19,$BP$21*$B$2))),0)</f>
        <v>0</v>
      </c>
      <c r="BY88" s="300">
        <f>IF('Hoja De Calculo'!BZ$13&gt;='Hoja De Calculo'!BY$13,IF(BY$18=100,($BP$21*BY$18*$B$2)-SUM($I88:BX88),IF(BY$18&gt;BX$19,((BY$18-BX$19+1)*$B$2*$BP$21),IF(BY$18&gt;=BX$19,$BP$21*$B$2))),0)</f>
        <v>0</v>
      </c>
      <c r="BZ88" s="300">
        <f>IF('Hoja De Calculo'!CA$13&gt;='Hoja De Calculo'!BZ$13,IF(BZ$18=100,($BP$21*BZ$18*$B$2)-SUM($I88:BY88),IF(BZ$18&gt;BY$19,((BZ$18-BY$19+1)*$B$2*$BP$21),IF(BZ$18&gt;=BY$19,$BP$21*$B$2))),0)</f>
        <v>0</v>
      </c>
      <c r="CA88" s="300">
        <f>IF('Hoja De Calculo'!CB$13&gt;='Hoja De Calculo'!CA$13,IF(CA$18=100,($BP$21*CA$18*$B$2)-SUM($I88:BZ88),IF(CA$18&gt;BZ$19,((CA$18-BZ$19+1)*$B$2*$BP$21),IF(CA$18&gt;=BZ$19,$BP$21*$B$2))),0)</f>
        <v>0</v>
      </c>
      <c r="CB88" s="300">
        <f>IF('Hoja De Calculo'!CC$13&gt;='Hoja De Calculo'!CB$13,IF(CB$18=100,($BP$21*CB$18*$B$2)-SUM($I88:CA88),IF(CB$18&gt;CA$19,((CB$18-CA$19+1)*$B$2*$BP$21),IF(CB$18&gt;=CA$19,$BP$21*$B$2))),0)</f>
        <v>0</v>
      </c>
      <c r="CC88" s="300">
        <f>IF('Hoja De Calculo'!CD$13&gt;='Hoja De Calculo'!CC$13,IF(CC$18=100,($BP$21*CC$18*$B$2)-SUM($I88:CB88),IF(CC$18&gt;CB$19,((CC$18-CB$19+1)*$B$2*$BP$21),IF(CC$18&gt;=CB$19,$BP$21*$B$2))),0)</f>
        <v>0</v>
      </c>
      <c r="CD88" s="300">
        <f>IF('Hoja De Calculo'!CE$13&gt;='Hoja De Calculo'!CD$13,IF(CD$18=100,($BP$21*CD$18*$B$2)-SUM($I88:CC88),IF(CD$18&gt;CC$19,((CD$18-CC$19+1)*$B$2*$BP$21),IF(CD$18&gt;=CC$19,$BP$21*$B$2))),0)</f>
        <v>0</v>
      </c>
      <c r="CE88" s="300">
        <f>IF('Hoja De Calculo'!CF$13&gt;='Hoja De Calculo'!CE$13,IF(CE$18=100,($BP$21*CE$18*$B$2)-SUM($I88:CD88),IF(CE$18&gt;CD$19,((CE$18-CD$19+1)*$B$2*$BP$21),IF(CE$18&gt;=CD$19,$BP$21*$B$2))),0)</f>
        <v>0</v>
      </c>
      <c r="CF88" s="300">
        <f>IF('Hoja De Calculo'!CG$13&gt;='Hoja De Calculo'!CF$13,IF(CF$18=100,($BP$21*CF$18*$B$2)-SUM($I88:CE88),IF(CF$18&gt;CE$19,((CF$18-CE$19+1)*$B$2*$BP$21),IF(CF$18&gt;=CE$19,$BP$21*$B$2))),0)</f>
        <v>0</v>
      </c>
      <c r="CG88" s="300">
        <f>IF('Hoja De Calculo'!CH$13&gt;='Hoja De Calculo'!CG$13,IF(CG$18=100,($BP$21*CG$18*$B$2)-SUM($I88:CF88),IF(CG$18&gt;CF$19,((CG$18-CF$19+1)*$B$2*$BP$21),IF(CG$18&gt;=CF$19,$BP$21*$B$2))),0)</f>
        <v>0</v>
      </c>
      <c r="CH88" s="300">
        <f>IF('Hoja De Calculo'!CI$13&gt;='Hoja De Calculo'!CH$13,IF(CH$18=100,($BP$21*CH$18*$B$2)-SUM($I88:CG88),IF(CH$18&gt;CG$19,((CH$18-CG$19+1)*$B$2*$BP$21),IF(CH$18&gt;=CG$19,$BP$21*$B$2))),0)</f>
        <v>0</v>
      </c>
      <c r="CI88" s="300">
        <f>IF('Hoja De Calculo'!CJ$13&gt;='Hoja De Calculo'!CI$13,IF(CI$18=100,($BP$21*CI$18*$B$2)-SUM($I88:CH88),IF(CI$18&gt;CH$19,((CI$18-CH$19+1)*$B$2*$BP$21),IF(CI$18&gt;=CH$19,$BP$21*$B$2))),0)</f>
        <v>0</v>
      </c>
      <c r="CJ88" s="300">
        <f>IF('Hoja De Calculo'!CK$13&gt;='Hoja De Calculo'!CJ$13,IF(CJ$18=100,($BP$21*CJ$18*$B$2)-SUM($I88:CI88),IF(CJ$18&gt;CI$19,((CJ$18-CI$19+1)*$B$2*$BP$21),IF(CJ$18&gt;=CI$19,$BP$21*$B$2))),0)</f>
        <v>0</v>
      </c>
      <c r="CK88" s="300">
        <f>IF('Hoja De Calculo'!CL$13&gt;='Hoja De Calculo'!CK$13,IF(CK$18=100,($BP$21*CK$18*$B$2)-SUM($I88:CJ88),IF(CK$18&gt;CJ$19,((CK$18-CJ$19+1)*$B$2*$BP$21),IF(CK$18&gt;=CJ$19,$BP$21*$B$2))),0)</f>
        <v>0</v>
      </c>
      <c r="CL88" s="300">
        <f>IF('Hoja De Calculo'!CM$13&gt;='Hoja De Calculo'!CL$13,IF(CL$18=100,($BP$21*CL$18*$B$2)-SUM($I88:CK88),IF(CL$18&gt;CK$19,((CL$18-CK$19+1)*$B$2*$BP$21),IF(CL$18&gt;=CK$19,$BP$21*$B$2))),0)</f>
        <v>0</v>
      </c>
      <c r="CM88" s="300">
        <f>IF('Hoja De Calculo'!CN$13&gt;='Hoja De Calculo'!CM$13,IF(CM$18=100,($BP$21*CM$18*$B$2)-SUM($I88:CL88),IF(CM$18&gt;CL$19,((CM$18-CL$19+1)*$B$2*$BP$21),IF(CM$18&gt;=CL$19,$BP$21*$B$2))),0)</f>
        <v>0</v>
      </c>
      <c r="CN88" s="300">
        <f>IF('Hoja De Calculo'!CO$13&gt;='Hoja De Calculo'!CN$13,IF(CN$18=100,($BP$21*CN$18*$B$2)-SUM($I88:CM88),IF(CN$18&gt;CM$19,((CN$18-CM$19+1)*$B$2*$BP$21),IF(CN$18&gt;=CM$19,$BP$21*$B$2))),0)</f>
        <v>0</v>
      </c>
      <c r="CO88" s="300">
        <f>IF('Hoja De Calculo'!CP$13&gt;='Hoja De Calculo'!CO$13,IF(CO$18=100,($BP$21*CO$18*$B$2)-SUM($I88:CN88),IF(CO$18&gt;CN$19,((CO$18-CN$19+1)*$B$2*$BP$21),IF(CO$18&gt;=CN$19,$BP$21*$B$2))),0)</f>
        <v>0</v>
      </c>
      <c r="CP88" s="300">
        <f>IF('Hoja De Calculo'!CQ$13&gt;='Hoja De Calculo'!CP$13,IF(CP$18=100,($BP$21*CP$18*$B$2)-SUM($I88:CO88),IF(CP$18&gt;CO$19,((CP$18-CO$19+1)*$B$2*$BP$21),IF(CP$18&gt;=CO$19,$BP$21*$B$2))),0)</f>
        <v>0</v>
      </c>
      <c r="CQ88" s="300">
        <f>IF('Hoja De Calculo'!CR$13&gt;='Hoja De Calculo'!CQ$13,IF(CQ$18=100,($BP$21*CQ$18*$B$2)-SUM($I88:CP88),IF(CQ$18&gt;CP$19,((CQ$18-CP$19+1)*$B$2*$BP$21),IF(CQ$18&gt;=CP$19,$BP$21*$B$2))),0)</f>
        <v>0</v>
      </c>
      <c r="CR88" s="300">
        <f>IF('Hoja De Calculo'!CS$13&gt;='Hoja De Calculo'!CR$13,IF(CR$18=100,($BP$21*CR$18*$B$2)-SUM($I88:CQ88),IF(CR$18&gt;CQ$19,((CR$18-CQ$19+1)*$B$2*$BP$21),IF(CR$18&gt;=CQ$19,$BP$21*$B$2))),0)</f>
        <v>0</v>
      </c>
      <c r="CS88" s="300">
        <f>IF('Hoja De Calculo'!CT$13&gt;='Hoja De Calculo'!CS$13,IF(CS$18=100,($BP$21*CS$18*$B$2)-SUM($I88:CR88),IF(CS$18&gt;CR$19,((CS$18-CR$19+1)*$B$2*$BP$21),IF(CS$18&gt;=CR$19,$BP$21*$B$2))),0)</f>
        <v>0</v>
      </c>
      <c r="CT88" s="300">
        <f>IF('Hoja De Calculo'!CU$13&gt;='Hoja De Calculo'!CT$13,IF(CT$18=100,($BP$21*CT$18*$B$2)-SUM($I88:CS88),IF(CT$18&gt;CS$19,((CT$18-CS$19+1)*$B$2*$BP$21),IF(CT$18&gt;=CS$19,$BP$21*$B$2))),0)</f>
        <v>0</v>
      </c>
      <c r="CU88" s="300">
        <f>IF('Hoja De Calculo'!CV$13&gt;='Hoja De Calculo'!CU$13,IF(CU$18=100,($BP$21*CU$18*$B$2)-SUM($I88:CT88),IF(CU$18&gt;CT$19,((CU$18-CT$19+1)*$B$2*$BP$21),IF(CU$18&gt;=CT$19,$BP$21*$B$2))),0)</f>
        <v>0</v>
      </c>
      <c r="CV88" s="300">
        <f>IF('Hoja De Calculo'!CW$13&gt;='Hoja De Calculo'!CV$13,IF(CV$18=100,($BP$21*CV$18*$B$2)-SUM($I88:CU88),IF(CV$18&gt;CU$19,((CV$18-CU$19+1)*$B$2*$BP$21),IF(CV$18&gt;=CU$19,$BP$21*$B$2))),0)</f>
        <v>0</v>
      </c>
      <c r="CW88" s="300">
        <f>IF('Hoja De Calculo'!CX$13&gt;='Hoja De Calculo'!CW$13,IF(CW$18=100,($BP$21*CW$18*$B$2)-SUM($I88:CV88),IF(CW$18&gt;CV$19,((CW$18-CV$19+1)*$B$2*$BP$21),IF(CW$18&gt;=CV$19,$BP$21*$B$2))),0)</f>
        <v>0</v>
      </c>
    </row>
    <row r="89" spans="1:101" x14ac:dyDescent="0.35">
      <c r="A89" t="s">
        <v>222</v>
      </c>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87">
        <f>(BQ$21*$B$2*(BQ$19+(IF(BQ$19=100,0,1))))</f>
        <v>0</v>
      </c>
      <c r="BR89" s="300">
        <f>IF('Hoja De Calculo'!BS$13&gt;='Hoja De Calculo'!BR$13,IF(BR$18=100,($BQ$21*BR$18*$B$2)-SUM($I89:BQ89),IF(BR$18&gt;BQ$19,((BR$18-BQ$19+1)*$B$2*$BQ$21),IF(BR$18&gt;=BQ$19,$BQ$21*$B$2))),0)</f>
        <v>0</v>
      </c>
      <c r="BS89" s="300">
        <f>IF('Hoja De Calculo'!BT$13&gt;='Hoja De Calculo'!BS$13,IF(BS$18=100,($BQ$21*BS$18*$B$2)-SUM($I89:BR89),IF(BS$18&gt;BR$19,((BS$18-BR$19+1)*$B$2*$BQ$21),IF(BS$18&gt;=BR$19,$BQ$21*$B$2))),0)</f>
        <v>0</v>
      </c>
      <c r="BT89" s="300">
        <f>IF('Hoja De Calculo'!BU$13&gt;='Hoja De Calculo'!BT$13,IF(BT$18=100,($BQ$21*BT$18*$B$2)-SUM($I89:BS89),IF(BT$18&gt;BS$19,((BT$18-BS$19+1)*$B$2*$BQ$21),IF(BT$18&gt;=BS$19,$BQ$21*$B$2))),0)</f>
        <v>0</v>
      </c>
      <c r="BU89" s="300">
        <f>IF('Hoja De Calculo'!BV$13&gt;='Hoja De Calculo'!BU$13,IF(BU$18=100,($BQ$21*BU$18*$B$2)-SUM($I89:BT89),IF(BU$18&gt;BT$19,((BU$18-BT$19+1)*$B$2*$BQ$21),IF(BU$18&gt;=BT$19,$BQ$21*$B$2))),0)</f>
        <v>0</v>
      </c>
      <c r="BV89" s="300">
        <f>IF('Hoja De Calculo'!BW$13&gt;='Hoja De Calculo'!BV$13,IF(BV$18=100,($BQ$21*BV$18*$B$2)-SUM($I89:BU89),IF(BV$18&gt;BU$19,((BV$18-BU$19+1)*$B$2*$BQ$21),IF(BV$18&gt;=BU$19,$BQ$21*$B$2))),0)</f>
        <v>0</v>
      </c>
      <c r="BW89" s="300">
        <f>IF('Hoja De Calculo'!BX$13&gt;='Hoja De Calculo'!BW$13,IF(BW$18=100,($BQ$21*BW$18*$B$2)-SUM($I89:BV89),IF(BW$18&gt;BV$19,((BW$18-BV$19+1)*$B$2*$BQ$21),IF(BW$18&gt;=BV$19,$BQ$21*$B$2))),0)</f>
        <v>0</v>
      </c>
      <c r="BX89" s="300">
        <f>IF('Hoja De Calculo'!BY$13&gt;='Hoja De Calculo'!BX$13,IF(BX$18=100,($BQ$21*BX$18*$B$2)-SUM($I89:BW89),IF(BX$18&gt;BW$19,((BX$18-BW$19+1)*$B$2*$BQ$21),IF(BX$18&gt;=BW$19,$BQ$21*$B$2))),0)</f>
        <v>0</v>
      </c>
      <c r="BY89" s="300">
        <f>IF('Hoja De Calculo'!BZ$13&gt;='Hoja De Calculo'!BY$13,IF(BY$18=100,($BQ$21*BY$18*$B$2)-SUM($I89:BX89),IF(BY$18&gt;BX$19,((BY$18-BX$19+1)*$B$2*$BQ$21),IF(BY$18&gt;=BX$19,$BQ$21*$B$2))),0)</f>
        <v>0</v>
      </c>
      <c r="BZ89" s="300">
        <f>IF('Hoja De Calculo'!CA$13&gt;='Hoja De Calculo'!BZ$13,IF(BZ$18=100,($BQ$21*BZ$18*$B$2)-SUM($I89:BY89),IF(BZ$18&gt;BY$19,((BZ$18-BY$19+1)*$B$2*$BQ$21),IF(BZ$18&gt;=BY$19,$BQ$21*$B$2))),0)</f>
        <v>0</v>
      </c>
      <c r="CA89" s="300">
        <f>IF('Hoja De Calculo'!CB$13&gt;='Hoja De Calculo'!CA$13,IF(CA$18=100,($BQ$21*CA$18*$B$2)-SUM($I89:BZ89),IF(CA$18&gt;BZ$19,((CA$18-BZ$19+1)*$B$2*$BQ$21),IF(CA$18&gt;=BZ$19,$BQ$21*$B$2))),0)</f>
        <v>0</v>
      </c>
      <c r="CB89" s="300">
        <f>IF('Hoja De Calculo'!CC$13&gt;='Hoja De Calculo'!CB$13,IF(CB$18=100,($BQ$21*CB$18*$B$2)-SUM($I89:CA89),IF(CB$18&gt;CA$19,((CB$18-CA$19+1)*$B$2*$BQ$21),IF(CB$18&gt;=CA$19,$BQ$21*$B$2))),0)</f>
        <v>0</v>
      </c>
      <c r="CC89" s="300">
        <f>IF('Hoja De Calculo'!CD$13&gt;='Hoja De Calculo'!CC$13,IF(CC$18=100,($BQ$21*CC$18*$B$2)-SUM($I89:CB89),IF(CC$18&gt;CB$19,((CC$18-CB$19+1)*$B$2*$BQ$21),IF(CC$18&gt;=CB$19,$BQ$21*$B$2))),0)</f>
        <v>0</v>
      </c>
      <c r="CD89" s="300">
        <f>IF('Hoja De Calculo'!CE$13&gt;='Hoja De Calculo'!CD$13,IF(CD$18=100,($BQ$21*CD$18*$B$2)-SUM($I89:CC89),IF(CD$18&gt;CC$19,((CD$18-CC$19+1)*$B$2*$BQ$21),IF(CD$18&gt;=CC$19,$BQ$21*$B$2))),0)</f>
        <v>0</v>
      </c>
      <c r="CE89" s="300">
        <f>IF('Hoja De Calculo'!CF$13&gt;='Hoja De Calculo'!CE$13,IF(CE$18=100,($BQ$21*CE$18*$B$2)-SUM($I89:CD89),IF(CE$18&gt;CD$19,((CE$18-CD$19+1)*$B$2*$BQ$21),IF(CE$18&gt;=CD$19,$BQ$21*$B$2))),0)</f>
        <v>0</v>
      </c>
      <c r="CF89" s="300">
        <f>IF('Hoja De Calculo'!CG$13&gt;='Hoja De Calculo'!CF$13,IF(CF$18=100,($BQ$21*CF$18*$B$2)-SUM($I89:CE89),IF(CF$18&gt;CE$19,((CF$18-CE$19+1)*$B$2*$BQ$21),IF(CF$18&gt;=CE$19,$BQ$21*$B$2))),0)</f>
        <v>0</v>
      </c>
      <c r="CG89" s="300">
        <f>IF('Hoja De Calculo'!CH$13&gt;='Hoja De Calculo'!CG$13,IF(CG$18=100,($BQ$21*CG$18*$B$2)-SUM($I89:CF89),IF(CG$18&gt;CF$19,((CG$18-CF$19+1)*$B$2*$BQ$21),IF(CG$18&gt;=CF$19,$BQ$21*$B$2))),0)</f>
        <v>0</v>
      </c>
      <c r="CH89" s="300">
        <f>IF('Hoja De Calculo'!CI$13&gt;='Hoja De Calculo'!CH$13,IF(CH$18=100,($BQ$21*CH$18*$B$2)-SUM($I89:CG89),IF(CH$18&gt;CG$19,((CH$18-CG$19+1)*$B$2*$BQ$21),IF(CH$18&gt;=CG$19,$BQ$21*$B$2))),0)</f>
        <v>0</v>
      </c>
      <c r="CI89" s="300">
        <f>IF('Hoja De Calculo'!CJ$13&gt;='Hoja De Calculo'!CI$13,IF(CI$18=100,($BQ$21*CI$18*$B$2)-SUM($I89:CH89),IF(CI$18&gt;CH$19,((CI$18-CH$19+1)*$B$2*$BQ$21),IF(CI$18&gt;=CH$19,$BQ$21*$B$2))),0)</f>
        <v>0</v>
      </c>
      <c r="CJ89" s="300">
        <f>IF('Hoja De Calculo'!CK$13&gt;='Hoja De Calculo'!CJ$13,IF(CJ$18=100,($BQ$21*CJ$18*$B$2)-SUM($I89:CI89),IF(CJ$18&gt;CI$19,((CJ$18-CI$19+1)*$B$2*$BQ$21),IF(CJ$18&gt;=CI$19,$BQ$21*$B$2))),0)</f>
        <v>0</v>
      </c>
      <c r="CK89" s="300">
        <f>IF('Hoja De Calculo'!CL$13&gt;='Hoja De Calculo'!CK$13,IF(CK$18=100,($BQ$21*CK$18*$B$2)-SUM($I89:CJ89),IF(CK$18&gt;CJ$19,((CK$18-CJ$19+1)*$B$2*$BQ$21),IF(CK$18&gt;=CJ$19,$BQ$21*$B$2))),0)</f>
        <v>0</v>
      </c>
      <c r="CL89" s="300">
        <f>IF('Hoja De Calculo'!CM$13&gt;='Hoja De Calculo'!CL$13,IF(CL$18=100,($BQ$21*CL$18*$B$2)-SUM($I89:CK89),IF(CL$18&gt;CK$19,((CL$18-CK$19+1)*$B$2*$BQ$21),IF(CL$18&gt;=CK$19,$BQ$21*$B$2))),0)</f>
        <v>0</v>
      </c>
      <c r="CM89" s="300">
        <f>IF('Hoja De Calculo'!CN$13&gt;='Hoja De Calculo'!CM$13,IF(CM$18=100,($BQ$21*CM$18*$B$2)-SUM($I89:CL89),IF(CM$18&gt;CL$19,((CM$18-CL$19+1)*$B$2*$BQ$21),IF(CM$18&gt;=CL$19,$BQ$21*$B$2))),0)</f>
        <v>0</v>
      </c>
      <c r="CN89" s="300">
        <f>IF('Hoja De Calculo'!CO$13&gt;='Hoja De Calculo'!CN$13,IF(CN$18=100,($BQ$21*CN$18*$B$2)-SUM($I89:CM89),IF(CN$18&gt;CM$19,((CN$18-CM$19+1)*$B$2*$BQ$21),IF(CN$18&gt;=CM$19,$BQ$21*$B$2))),0)</f>
        <v>0</v>
      </c>
      <c r="CO89" s="300">
        <f>IF('Hoja De Calculo'!CP$13&gt;='Hoja De Calculo'!CO$13,IF(CO$18=100,($BQ$21*CO$18*$B$2)-SUM($I89:CN89),IF(CO$18&gt;CN$19,((CO$18-CN$19+1)*$B$2*$BQ$21),IF(CO$18&gt;=CN$19,$BQ$21*$B$2))),0)</f>
        <v>0</v>
      </c>
      <c r="CP89" s="300">
        <f>IF('Hoja De Calculo'!CQ$13&gt;='Hoja De Calculo'!CP$13,IF(CP$18=100,($BQ$21*CP$18*$B$2)-SUM($I89:CO89),IF(CP$18&gt;CO$19,((CP$18-CO$19+1)*$B$2*$BQ$21),IF(CP$18&gt;=CO$19,$BQ$21*$B$2))),0)</f>
        <v>0</v>
      </c>
      <c r="CQ89" s="300">
        <f>IF('Hoja De Calculo'!CR$13&gt;='Hoja De Calculo'!CQ$13,IF(CQ$18=100,($BQ$21*CQ$18*$B$2)-SUM($I89:CP89),IF(CQ$18&gt;CP$19,((CQ$18-CP$19+1)*$B$2*$BQ$21),IF(CQ$18&gt;=CP$19,$BQ$21*$B$2))),0)</f>
        <v>0</v>
      </c>
      <c r="CR89" s="300">
        <f>IF('Hoja De Calculo'!CS$13&gt;='Hoja De Calculo'!CR$13,IF(CR$18=100,($BQ$21*CR$18*$B$2)-SUM($I89:CQ89),IF(CR$18&gt;CQ$19,((CR$18-CQ$19+1)*$B$2*$BQ$21),IF(CR$18&gt;=CQ$19,$BQ$21*$B$2))),0)</f>
        <v>0</v>
      </c>
      <c r="CS89" s="300">
        <f>IF('Hoja De Calculo'!CT$13&gt;='Hoja De Calculo'!CS$13,IF(CS$18=100,($BQ$21*CS$18*$B$2)-SUM($I89:CR89),IF(CS$18&gt;CR$19,((CS$18-CR$19+1)*$B$2*$BQ$21),IF(CS$18&gt;=CR$19,$BQ$21*$B$2))),0)</f>
        <v>0</v>
      </c>
      <c r="CT89" s="300">
        <f>IF('Hoja De Calculo'!CU$13&gt;='Hoja De Calculo'!CT$13,IF(CT$18=100,($BQ$21*CT$18*$B$2)-SUM($I89:CS89),IF(CT$18&gt;CS$19,((CT$18-CS$19+1)*$B$2*$BQ$21),IF(CT$18&gt;=CS$19,$BQ$21*$B$2))),0)</f>
        <v>0</v>
      </c>
      <c r="CU89" s="300">
        <f>IF('Hoja De Calculo'!CV$13&gt;='Hoja De Calculo'!CU$13,IF(CU$18=100,($BQ$21*CU$18*$B$2)-SUM($I89:CT89),IF(CU$18&gt;CT$19,((CU$18-CT$19+1)*$B$2*$BQ$21),IF(CU$18&gt;=CT$19,$BQ$21*$B$2))),0)</f>
        <v>0</v>
      </c>
      <c r="CV89" s="300">
        <f>IF('Hoja De Calculo'!CW$13&gt;='Hoja De Calculo'!CV$13,IF(CV$18=100,($BQ$21*CV$18*$B$2)-SUM($I89:CU89),IF(CV$18&gt;CU$19,((CV$18-CU$19+1)*$B$2*$BQ$21),IF(CV$18&gt;=CU$19,$BQ$21*$B$2))),0)</f>
        <v>0</v>
      </c>
      <c r="CW89" s="300">
        <f>IF('Hoja De Calculo'!CX$13&gt;='Hoja De Calculo'!CW$13,IF(CW$18=100,($BQ$21*CW$18*$B$2)-SUM($I89:CV89),IF(CW$18&gt;CV$19,((CW$18-CV$19+1)*$B$2*$BQ$21),IF(CW$18&gt;=CV$19,$BQ$21*$B$2))),0)</f>
        <v>0</v>
      </c>
    </row>
    <row r="90" spans="1:101" x14ac:dyDescent="0.35">
      <c r="A90" t="s">
        <v>223</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87">
        <f>(BR$21*$B$2*(BR$19+(IF(BR$19=100,0,1))))</f>
        <v>0</v>
      </c>
      <c r="BS90" s="300">
        <f>IF('Hoja De Calculo'!BT$13&gt;='Hoja De Calculo'!BS$13,IF(BS$18=100,($BR$21*BS$18*$B$2)-SUM($I90:BR90),IF(BS$18&gt;BR$19,((BS$18-BR$19+1)*$B$2*$BR$21),IF(BS$18&gt;=BR$19,$BR$21*$B$2))),0)</f>
        <v>0</v>
      </c>
      <c r="BT90" s="300">
        <f>IF('Hoja De Calculo'!BU$13&gt;='Hoja De Calculo'!BT$13,IF(BT$18=100,($BR$21*BT$18*$B$2)-SUM($I90:BS90),IF(BT$18&gt;BS$19,((BT$18-BS$19+1)*$B$2*$BR$21),IF(BT$18&gt;=BS$19,$BR$21*$B$2))),0)</f>
        <v>0</v>
      </c>
      <c r="BU90" s="300">
        <f>IF('Hoja De Calculo'!BV$13&gt;='Hoja De Calculo'!BU$13,IF(BU$18=100,($BR$21*BU$18*$B$2)-SUM($I90:BT90),IF(BU$18&gt;BT$19,((BU$18-BT$19+1)*$B$2*$BR$21),IF(BU$18&gt;=BT$19,$BR$21*$B$2))),0)</f>
        <v>0</v>
      </c>
      <c r="BV90" s="300">
        <f>IF('Hoja De Calculo'!BW$13&gt;='Hoja De Calculo'!BV$13,IF(BV$18=100,($BR$21*BV$18*$B$2)-SUM($I90:BU90),IF(BV$18&gt;BU$19,((BV$18-BU$19+1)*$B$2*$BR$21),IF(BV$18&gt;=BU$19,$BR$21*$B$2))),0)</f>
        <v>0</v>
      </c>
      <c r="BW90" s="300">
        <f>IF('Hoja De Calculo'!BX$13&gt;='Hoja De Calculo'!BW$13,IF(BW$18=100,($BR$21*BW$18*$B$2)-SUM($I90:BV90),IF(BW$18&gt;BV$19,((BW$18-BV$19+1)*$B$2*$BR$21),IF(BW$18&gt;=BV$19,$BR$21*$B$2))),0)</f>
        <v>0</v>
      </c>
      <c r="BX90" s="300">
        <f>IF('Hoja De Calculo'!BY$13&gt;='Hoja De Calculo'!BX$13,IF(BX$18=100,($BR$21*BX$18*$B$2)-SUM($I90:BW90),IF(BX$18&gt;BW$19,((BX$18-BW$19+1)*$B$2*$BR$21),IF(BX$18&gt;=BW$19,$BR$21*$B$2))),0)</f>
        <v>0</v>
      </c>
      <c r="BY90" s="300">
        <f>IF('Hoja De Calculo'!BZ$13&gt;='Hoja De Calculo'!BY$13,IF(BY$18=100,($BR$21*BY$18*$B$2)-SUM($I90:BX90),IF(BY$18&gt;BX$19,((BY$18-BX$19+1)*$B$2*$BR$21),IF(BY$18&gt;=BX$19,$BR$21*$B$2))),0)</f>
        <v>0</v>
      </c>
      <c r="BZ90" s="300">
        <f>IF('Hoja De Calculo'!CA$13&gt;='Hoja De Calculo'!BZ$13,IF(BZ$18=100,($BR$21*BZ$18*$B$2)-SUM($I90:BY90),IF(BZ$18&gt;BY$19,((BZ$18-BY$19+1)*$B$2*$BR$21),IF(BZ$18&gt;=BY$19,$BR$21*$B$2))),0)</f>
        <v>0</v>
      </c>
      <c r="CA90" s="300">
        <f>IF('Hoja De Calculo'!CB$13&gt;='Hoja De Calculo'!CA$13,IF(CA$18=100,($BR$21*CA$18*$B$2)-SUM($I90:BZ90),IF(CA$18&gt;BZ$19,((CA$18-BZ$19+1)*$B$2*$BR$21),IF(CA$18&gt;=BZ$19,$BR$21*$B$2))),0)</f>
        <v>0</v>
      </c>
      <c r="CB90" s="300">
        <f>IF('Hoja De Calculo'!CC$13&gt;='Hoja De Calculo'!CB$13,IF(CB$18=100,($BR$21*CB$18*$B$2)-SUM($I90:CA90),IF(CB$18&gt;CA$19,((CB$18-CA$19+1)*$B$2*$BR$21),IF(CB$18&gt;=CA$19,$BR$21*$B$2))),0)</f>
        <v>0</v>
      </c>
      <c r="CC90" s="300">
        <f>IF('Hoja De Calculo'!CD$13&gt;='Hoja De Calculo'!CC$13,IF(CC$18=100,($BR$21*CC$18*$B$2)-SUM($I90:CB90),IF(CC$18&gt;CB$19,((CC$18-CB$19+1)*$B$2*$BR$21),IF(CC$18&gt;=CB$19,$BR$21*$B$2))),0)</f>
        <v>0</v>
      </c>
      <c r="CD90" s="300">
        <f>IF('Hoja De Calculo'!CE$13&gt;='Hoja De Calculo'!CD$13,IF(CD$18=100,($BR$21*CD$18*$B$2)-SUM($I90:CC90),IF(CD$18&gt;CC$19,((CD$18-CC$19+1)*$B$2*$BR$21),IF(CD$18&gt;=CC$19,$BR$21*$B$2))),0)</f>
        <v>0</v>
      </c>
      <c r="CE90" s="300">
        <f>IF('Hoja De Calculo'!CF$13&gt;='Hoja De Calculo'!CE$13,IF(CE$18=100,($BR$21*CE$18*$B$2)-SUM($I90:CD90),IF(CE$18&gt;CD$19,((CE$18-CD$19+1)*$B$2*$BR$21),IF(CE$18&gt;=CD$19,$BR$21*$B$2))),0)</f>
        <v>0</v>
      </c>
      <c r="CF90" s="300">
        <f>IF('Hoja De Calculo'!CG$13&gt;='Hoja De Calculo'!CF$13,IF(CF$18=100,($BR$21*CF$18*$B$2)-SUM($I90:CE90),IF(CF$18&gt;CE$19,((CF$18-CE$19+1)*$B$2*$BR$21),IF(CF$18&gt;=CE$19,$BR$21*$B$2))),0)</f>
        <v>0</v>
      </c>
      <c r="CG90" s="300">
        <f>IF('Hoja De Calculo'!CH$13&gt;='Hoja De Calculo'!CG$13,IF(CG$18=100,($BR$21*CG$18*$B$2)-SUM($I90:CF90),IF(CG$18&gt;CF$19,((CG$18-CF$19+1)*$B$2*$BR$21),IF(CG$18&gt;=CF$19,$BR$21*$B$2))),0)</f>
        <v>0</v>
      </c>
      <c r="CH90" s="300">
        <f>IF('Hoja De Calculo'!CI$13&gt;='Hoja De Calculo'!CH$13,IF(CH$18=100,($BR$21*CH$18*$B$2)-SUM($I90:CG90),IF(CH$18&gt;CG$19,((CH$18-CG$19+1)*$B$2*$BR$21),IF(CH$18&gt;=CG$19,$BR$21*$B$2))),0)</f>
        <v>0</v>
      </c>
      <c r="CI90" s="300">
        <f>IF('Hoja De Calculo'!CJ$13&gt;='Hoja De Calculo'!CI$13,IF(CI$18=100,($BR$21*CI$18*$B$2)-SUM($I90:CH90),IF(CI$18&gt;CH$19,((CI$18-CH$19+1)*$B$2*$BR$21),IF(CI$18&gt;=CH$19,$BR$21*$B$2))),0)</f>
        <v>0</v>
      </c>
      <c r="CJ90" s="300">
        <f>IF('Hoja De Calculo'!CK$13&gt;='Hoja De Calculo'!CJ$13,IF(CJ$18=100,($BR$21*CJ$18*$B$2)-SUM($I90:CI90),IF(CJ$18&gt;CI$19,((CJ$18-CI$19+1)*$B$2*$BR$21),IF(CJ$18&gt;=CI$19,$BR$21*$B$2))),0)</f>
        <v>0</v>
      </c>
      <c r="CK90" s="300">
        <f>IF('Hoja De Calculo'!CL$13&gt;='Hoja De Calculo'!CK$13,IF(CK$18=100,($BR$21*CK$18*$B$2)-SUM($I90:CJ90),IF(CK$18&gt;CJ$19,((CK$18-CJ$19+1)*$B$2*$BR$21),IF(CK$18&gt;=CJ$19,$BR$21*$B$2))),0)</f>
        <v>0</v>
      </c>
      <c r="CL90" s="300">
        <f>IF('Hoja De Calculo'!CM$13&gt;='Hoja De Calculo'!CL$13,IF(CL$18=100,($BR$21*CL$18*$B$2)-SUM($I90:CK90),IF(CL$18&gt;CK$19,((CL$18-CK$19+1)*$B$2*$BR$21),IF(CL$18&gt;=CK$19,$BR$21*$B$2))),0)</f>
        <v>0</v>
      </c>
      <c r="CM90" s="300">
        <f>IF('Hoja De Calculo'!CN$13&gt;='Hoja De Calculo'!CM$13,IF(CM$18=100,($BR$21*CM$18*$B$2)-SUM($I90:CL90),IF(CM$18&gt;CL$19,((CM$18-CL$19+1)*$B$2*$BR$21),IF(CM$18&gt;=CL$19,$BR$21*$B$2))),0)</f>
        <v>0</v>
      </c>
      <c r="CN90" s="300">
        <f>IF('Hoja De Calculo'!CO$13&gt;='Hoja De Calculo'!CN$13,IF(CN$18=100,($BR$21*CN$18*$B$2)-SUM($I90:CM90),IF(CN$18&gt;CM$19,((CN$18-CM$19+1)*$B$2*$BR$21),IF(CN$18&gt;=CM$19,$BR$21*$B$2))),0)</f>
        <v>0</v>
      </c>
      <c r="CO90" s="300">
        <f>IF('Hoja De Calculo'!CP$13&gt;='Hoja De Calculo'!CO$13,IF(CO$18=100,($BR$21*CO$18*$B$2)-SUM($I90:CN90),IF(CO$18&gt;CN$19,((CO$18-CN$19+1)*$B$2*$BR$21),IF(CO$18&gt;=CN$19,$BR$21*$B$2))),0)</f>
        <v>0</v>
      </c>
      <c r="CP90" s="300">
        <f>IF('Hoja De Calculo'!CQ$13&gt;='Hoja De Calculo'!CP$13,IF(CP$18=100,($BR$21*CP$18*$B$2)-SUM($I90:CO90),IF(CP$18&gt;CO$19,((CP$18-CO$19+1)*$B$2*$BR$21),IF(CP$18&gt;=CO$19,$BR$21*$B$2))),0)</f>
        <v>0</v>
      </c>
      <c r="CQ90" s="300">
        <f>IF('Hoja De Calculo'!CR$13&gt;='Hoja De Calculo'!CQ$13,IF(CQ$18=100,($BR$21*CQ$18*$B$2)-SUM($I90:CP90),IF(CQ$18&gt;CP$19,((CQ$18-CP$19+1)*$B$2*$BR$21),IF(CQ$18&gt;=CP$19,$BR$21*$B$2))),0)</f>
        <v>0</v>
      </c>
      <c r="CR90" s="300">
        <f>IF('Hoja De Calculo'!CS$13&gt;='Hoja De Calculo'!CR$13,IF(CR$18=100,($BR$21*CR$18*$B$2)-SUM($I90:CQ90),IF(CR$18&gt;CQ$19,((CR$18-CQ$19+1)*$B$2*$BR$21),IF(CR$18&gt;=CQ$19,$BR$21*$B$2))),0)</f>
        <v>0</v>
      </c>
      <c r="CS90" s="300">
        <f>IF('Hoja De Calculo'!CT$13&gt;='Hoja De Calculo'!CS$13,IF(CS$18=100,($BR$21*CS$18*$B$2)-SUM($I90:CR90),IF(CS$18&gt;CR$19,((CS$18-CR$19+1)*$B$2*$BR$21),IF(CS$18&gt;=CR$19,$BR$21*$B$2))),0)</f>
        <v>0</v>
      </c>
      <c r="CT90" s="300">
        <f>IF('Hoja De Calculo'!CU$13&gt;='Hoja De Calculo'!CT$13,IF(CT$18=100,($BR$21*CT$18*$B$2)-SUM($I90:CS90),IF(CT$18&gt;CS$19,((CT$18-CS$19+1)*$B$2*$BR$21),IF(CT$18&gt;=CS$19,$BR$21*$B$2))),0)</f>
        <v>0</v>
      </c>
      <c r="CU90" s="300">
        <f>IF('Hoja De Calculo'!CV$13&gt;='Hoja De Calculo'!CU$13,IF(CU$18=100,($BR$21*CU$18*$B$2)-SUM($I90:CT90),IF(CU$18&gt;CT$19,((CU$18-CT$19+1)*$B$2*$BR$21),IF(CU$18&gt;=CT$19,$BR$21*$B$2))),0)</f>
        <v>0</v>
      </c>
      <c r="CV90" s="300">
        <f>IF('Hoja De Calculo'!CW$13&gt;='Hoja De Calculo'!CV$13,IF(CV$18=100,($BR$21*CV$18*$B$2)-SUM($I90:CU90),IF(CV$18&gt;CU$19,((CV$18-CU$19+1)*$B$2*$BR$21),IF(CV$18&gt;=CU$19,$BR$21*$B$2))),0)</f>
        <v>0</v>
      </c>
      <c r="CW90" s="300">
        <f>IF('Hoja De Calculo'!CX$13&gt;='Hoja De Calculo'!CW$13,IF(CW$18=100,($BR$21*CW$18*$B$2)-SUM($I90:CV90),IF(CW$18&gt;CV$19,((CW$18-CV$19+1)*$B$2*$BR$21),IF(CW$18&gt;=CV$19,$BR$21*$B$2))),0)</f>
        <v>0</v>
      </c>
    </row>
    <row r="91" spans="1:101" x14ac:dyDescent="0.35">
      <c r="A91" t="s">
        <v>224</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87">
        <f>(BS$21*$B$2*(BS$19+(IF(BS$19=100,0,1))))</f>
        <v>0</v>
      </c>
      <c r="BT91" s="300">
        <f>IF('Hoja De Calculo'!BU$13&gt;='Hoja De Calculo'!BT$13,IF(BT$18=100,($BS$21*BT$18*$B$2)-SUM($I91:BS91),IF(BT$18&gt;BS$19,((BT$18-BS$19+1)*$B$2*$BS$21),IF(BT$18&gt;=BS$19,$BS$21*$B$2))),0)</f>
        <v>0</v>
      </c>
      <c r="BU91" s="300">
        <f>IF('Hoja De Calculo'!BV$13&gt;='Hoja De Calculo'!BU$13,IF(BU$18=100,($BS$21*BU$18*$B$2)-SUM($I91:BT91),IF(BU$18&gt;BT$19,((BU$18-BT$19+1)*$B$2*$BS$21),IF(BU$18&gt;=BT$19,$BS$21*$B$2))),0)</f>
        <v>0</v>
      </c>
      <c r="BV91" s="300">
        <f>IF('Hoja De Calculo'!BW$13&gt;='Hoja De Calculo'!BV$13,IF(BV$18=100,($BS$21*BV$18*$B$2)-SUM($I91:BU91),IF(BV$18&gt;BU$19,((BV$18-BU$19+1)*$B$2*$BS$21),IF(BV$18&gt;=BU$19,$BS$21*$B$2))),0)</f>
        <v>0</v>
      </c>
      <c r="BW91" s="300">
        <f>IF('Hoja De Calculo'!BX$13&gt;='Hoja De Calculo'!BW$13,IF(BW$18=100,($BS$21*BW$18*$B$2)-SUM($I91:BV91),IF(BW$18&gt;BV$19,((BW$18-BV$19+1)*$B$2*$BS$21),IF(BW$18&gt;=BV$19,$BS$21*$B$2))),0)</f>
        <v>0</v>
      </c>
      <c r="BX91" s="300">
        <f>IF('Hoja De Calculo'!BY$13&gt;='Hoja De Calculo'!BX$13,IF(BX$18=100,($BS$21*BX$18*$B$2)-SUM($I91:BW91),IF(BX$18&gt;BW$19,((BX$18-BW$19+1)*$B$2*$BS$21),IF(BX$18&gt;=BW$19,$BS$21*$B$2))),0)</f>
        <v>0</v>
      </c>
      <c r="BY91" s="300">
        <f>IF('Hoja De Calculo'!BZ$13&gt;='Hoja De Calculo'!BY$13,IF(BY$18=100,($BS$21*BY$18*$B$2)-SUM($I91:BX91),IF(BY$18&gt;BX$19,((BY$18-BX$19+1)*$B$2*$BS$21),IF(BY$18&gt;=BX$19,$BS$21*$B$2))),0)</f>
        <v>0</v>
      </c>
      <c r="BZ91" s="300">
        <f>IF('Hoja De Calculo'!CA$13&gt;='Hoja De Calculo'!BZ$13,IF(BZ$18=100,($BS$21*BZ$18*$B$2)-SUM($I91:BY91),IF(BZ$18&gt;BY$19,((BZ$18-BY$19+1)*$B$2*$BS$21),IF(BZ$18&gt;=BY$19,$BS$21*$B$2))),0)</f>
        <v>0</v>
      </c>
      <c r="CA91" s="300">
        <f>IF('Hoja De Calculo'!CB$13&gt;='Hoja De Calculo'!CA$13,IF(CA$18=100,($BS$21*CA$18*$B$2)-SUM($I91:BZ91),IF(CA$18&gt;BZ$19,((CA$18-BZ$19+1)*$B$2*$BS$21),IF(CA$18&gt;=BZ$19,$BS$21*$B$2))),0)</f>
        <v>0</v>
      </c>
      <c r="CB91" s="300">
        <f>IF('Hoja De Calculo'!CC$13&gt;='Hoja De Calculo'!CB$13,IF(CB$18=100,($BS$21*CB$18*$B$2)-SUM($I91:CA91),IF(CB$18&gt;CA$19,((CB$18-CA$19+1)*$B$2*$BS$21),IF(CB$18&gt;=CA$19,$BS$21*$B$2))),0)</f>
        <v>0</v>
      </c>
      <c r="CC91" s="300">
        <f>IF('Hoja De Calculo'!CD$13&gt;='Hoja De Calculo'!CC$13,IF(CC$18=100,($BS$21*CC$18*$B$2)-SUM($I91:CB91),IF(CC$18&gt;CB$19,((CC$18-CB$19+1)*$B$2*$BS$21),IF(CC$18&gt;=CB$19,$BS$21*$B$2))),0)</f>
        <v>0</v>
      </c>
      <c r="CD91" s="300">
        <f>IF('Hoja De Calculo'!CE$13&gt;='Hoja De Calculo'!CD$13,IF(CD$18=100,($BS$21*CD$18*$B$2)-SUM($I91:CC91),IF(CD$18&gt;CC$19,((CD$18-CC$19+1)*$B$2*$BS$21),IF(CD$18&gt;=CC$19,$BS$21*$B$2))),0)</f>
        <v>0</v>
      </c>
      <c r="CE91" s="300">
        <f>IF('Hoja De Calculo'!CF$13&gt;='Hoja De Calculo'!CE$13,IF(CE$18=100,($BS$21*CE$18*$B$2)-SUM($I91:CD91),IF(CE$18&gt;CD$19,((CE$18-CD$19+1)*$B$2*$BS$21),IF(CE$18&gt;=CD$19,$BS$21*$B$2))),0)</f>
        <v>0</v>
      </c>
      <c r="CF91" s="300">
        <f>IF('Hoja De Calculo'!CG$13&gt;='Hoja De Calculo'!CF$13,IF(CF$18=100,($BS$21*CF$18*$B$2)-SUM($I91:CE91),IF(CF$18&gt;CE$19,((CF$18-CE$19+1)*$B$2*$BS$21),IF(CF$18&gt;=CE$19,$BS$21*$B$2))),0)</f>
        <v>0</v>
      </c>
      <c r="CG91" s="300">
        <f>IF('Hoja De Calculo'!CH$13&gt;='Hoja De Calculo'!CG$13,IF(CG$18=100,($BS$21*CG$18*$B$2)-SUM($I91:CF91),IF(CG$18&gt;CF$19,((CG$18-CF$19+1)*$B$2*$BS$21),IF(CG$18&gt;=CF$19,$BS$21*$B$2))),0)</f>
        <v>0</v>
      </c>
      <c r="CH91" s="300">
        <f>IF('Hoja De Calculo'!CI$13&gt;='Hoja De Calculo'!CH$13,IF(CH$18=100,($BS$21*CH$18*$B$2)-SUM($I91:CG91),IF(CH$18&gt;CG$19,((CH$18-CG$19+1)*$B$2*$BS$21),IF(CH$18&gt;=CG$19,$BS$21*$B$2))),0)</f>
        <v>0</v>
      </c>
      <c r="CI91" s="300">
        <f>IF('Hoja De Calculo'!CJ$13&gt;='Hoja De Calculo'!CI$13,IF(CI$18=100,($BS$21*CI$18*$B$2)-SUM($I91:CH91),IF(CI$18&gt;CH$19,((CI$18-CH$19+1)*$B$2*$BS$21),IF(CI$18&gt;=CH$19,$BS$21*$B$2))),0)</f>
        <v>0</v>
      </c>
      <c r="CJ91" s="300">
        <f>IF('Hoja De Calculo'!CK$13&gt;='Hoja De Calculo'!CJ$13,IF(CJ$18=100,($BS$21*CJ$18*$B$2)-SUM($I91:CI91),IF(CJ$18&gt;CI$19,((CJ$18-CI$19+1)*$B$2*$BS$21),IF(CJ$18&gt;=CI$19,$BS$21*$B$2))),0)</f>
        <v>0</v>
      </c>
      <c r="CK91" s="300">
        <f>IF('Hoja De Calculo'!CL$13&gt;='Hoja De Calculo'!CK$13,IF(CK$18=100,($BS$21*CK$18*$B$2)-SUM($I91:CJ91),IF(CK$18&gt;CJ$19,((CK$18-CJ$19+1)*$B$2*$BS$21),IF(CK$18&gt;=CJ$19,$BS$21*$B$2))),0)</f>
        <v>0</v>
      </c>
      <c r="CL91" s="300">
        <f>IF('Hoja De Calculo'!CM$13&gt;='Hoja De Calculo'!CL$13,IF(CL$18=100,($BS$21*CL$18*$B$2)-SUM($I91:CK91),IF(CL$18&gt;CK$19,((CL$18-CK$19+1)*$B$2*$BS$21),IF(CL$18&gt;=CK$19,$BS$21*$B$2))),0)</f>
        <v>0</v>
      </c>
      <c r="CM91" s="300">
        <f>IF('Hoja De Calculo'!CN$13&gt;='Hoja De Calculo'!CM$13,IF(CM$18=100,($BS$21*CM$18*$B$2)-SUM($I91:CL91),IF(CM$18&gt;CL$19,((CM$18-CL$19+1)*$B$2*$BS$21),IF(CM$18&gt;=CL$19,$BS$21*$B$2))),0)</f>
        <v>0</v>
      </c>
      <c r="CN91" s="300">
        <f>IF('Hoja De Calculo'!CO$13&gt;='Hoja De Calculo'!CN$13,IF(CN$18=100,($BS$21*CN$18*$B$2)-SUM($I91:CM91),IF(CN$18&gt;CM$19,((CN$18-CM$19+1)*$B$2*$BS$21),IF(CN$18&gt;=CM$19,$BS$21*$B$2))),0)</f>
        <v>0</v>
      </c>
      <c r="CO91" s="300">
        <f>IF('Hoja De Calculo'!CP$13&gt;='Hoja De Calculo'!CO$13,IF(CO$18=100,($BS$21*CO$18*$B$2)-SUM($I91:CN91),IF(CO$18&gt;CN$19,((CO$18-CN$19+1)*$B$2*$BS$21),IF(CO$18&gt;=CN$19,$BS$21*$B$2))),0)</f>
        <v>0</v>
      </c>
      <c r="CP91" s="300">
        <f>IF('Hoja De Calculo'!CQ$13&gt;='Hoja De Calculo'!CP$13,IF(CP$18=100,($BS$21*CP$18*$B$2)-SUM($I91:CO91),IF(CP$18&gt;CO$19,((CP$18-CO$19+1)*$B$2*$BS$21),IF(CP$18&gt;=CO$19,$BS$21*$B$2))),0)</f>
        <v>0</v>
      </c>
      <c r="CQ91" s="300">
        <f>IF('Hoja De Calculo'!CR$13&gt;='Hoja De Calculo'!CQ$13,IF(CQ$18=100,($BS$21*CQ$18*$B$2)-SUM($I91:CP91),IF(CQ$18&gt;CP$19,((CQ$18-CP$19+1)*$B$2*$BS$21),IF(CQ$18&gt;=CP$19,$BS$21*$B$2))),0)</f>
        <v>0</v>
      </c>
      <c r="CR91" s="300">
        <f>IF('Hoja De Calculo'!CS$13&gt;='Hoja De Calculo'!CR$13,IF(CR$18=100,($BS$21*CR$18*$B$2)-SUM($I91:CQ91),IF(CR$18&gt;CQ$19,((CR$18-CQ$19+1)*$B$2*$BS$21),IF(CR$18&gt;=CQ$19,$BS$21*$B$2))),0)</f>
        <v>0</v>
      </c>
      <c r="CS91" s="300">
        <f>IF('Hoja De Calculo'!CT$13&gt;='Hoja De Calculo'!CS$13,IF(CS$18=100,($BS$21*CS$18*$B$2)-SUM($I91:CR91),IF(CS$18&gt;CR$19,((CS$18-CR$19+1)*$B$2*$BS$21),IF(CS$18&gt;=CR$19,$BS$21*$B$2))),0)</f>
        <v>0</v>
      </c>
      <c r="CT91" s="300">
        <f>IF('Hoja De Calculo'!CU$13&gt;='Hoja De Calculo'!CT$13,IF(CT$18=100,($BS$21*CT$18*$B$2)-SUM($I91:CS91),IF(CT$18&gt;CS$19,((CT$18-CS$19+1)*$B$2*$BS$21),IF(CT$18&gt;=CS$19,$BS$21*$B$2))),0)</f>
        <v>0</v>
      </c>
      <c r="CU91" s="300">
        <f>IF('Hoja De Calculo'!CV$13&gt;='Hoja De Calculo'!CU$13,IF(CU$18=100,($BS$21*CU$18*$B$2)-SUM($I91:CT91),IF(CU$18&gt;CT$19,((CU$18-CT$19+1)*$B$2*$BS$21),IF(CU$18&gt;=CT$19,$BS$21*$B$2))),0)</f>
        <v>0</v>
      </c>
      <c r="CV91" s="300">
        <f>IF('Hoja De Calculo'!CW$13&gt;='Hoja De Calculo'!CV$13,IF(CV$18=100,($BS$21*CV$18*$B$2)-SUM($I91:CU91),IF(CV$18&gt;CU$19,((CV$18-CU$19+1)*$B$2*$BS$21),IF(CV$18&gt;=CU$19,$BS$21*$B$2))),0)</f>
        <v>0</v>
      </c>
      <c r="CW91" s="300">
        <f>IF('Hoja De Calculo'!CX$13&gt;='Hoja De Calculo'!CW$13,IF(CW$18=100,($BS$21*CW$18*$B$2)-SUM($I91:CV91),IF(CW$18&gt;CV$19,((CW$18-CV$19+1)*$B$2*$BS$21),IF(CW$18&gt;=CV$19,$BS$21*$B$2))),0)</f>
        <v>0</v>
      </c>
    </row>
    <row r="92" spans="1:101" x14ac:dyDescent="0.35">
      <c r="A92" t="s">
        <v>225</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87">
        <f>(BT$21*$B$2*(BT$19+(IF(BT$19=100,0,1))))</f>
        <v>0</v>
      </c>
      <c r="BU92" s="300">
        <f>IF('Hoja De Calculo'!BV$13&gt;='Hoja De Calculo'!BU$13,IF(BU$18=100,($BT$21*BU$18*$B$2)-SUM($I92:BT92),IF(BU$18&gt;BT$19,((BU$18-BT$19+1)*$B$2*$BT$21),IF(BU$18&gt;=BT$19,$BT$21*$B$2))),0)</f>
        <v>0</v>
      </c>
      <c r="BV92" s="300">
        <f>IF('Hoja De Calculo'!BW$13&gt;='Hoja De Calculo'!BV$13,IF(BV$18=100,($BT$21*BV$18*$B$2)-SUM($I92:BU92),IF(BV$18&gt;BU$19,((BV$18-BU$19+1)*$B$2*$BT$21),IF(BV$18&gt;=BU$19,$BT$21*$B$2))),0)</f>
        <v>0</v>
      </c>
      <c r="BW92" s="300">
        <f>IF('Hoja De Calculo'!BX$13&gt;='Hoja De Calculo'!BW$13,IF(BW$18=100,($BT$21*BW$18*$B$2)-SUM($I92:BV92),IF(BW$18&gt;BV$19,((BW$18-BV$19+1)*$B$2*$BT$21),IF(BW$18&gt;=BV$19,$BT$21*$B$2))),0)</f>
        <v>0</v>
      </c>
      <c r="BX92" s="300">
        <f>IF('Hoja De Calculo'!BY$13&gt;='Hoja De Calculo'!BX$13,IF(BX$18=100,($BT$21*BX$18*$B$2)-SUM($I92:BW92),IF(BX$18&gt;BW$19,((BX$18-BW$19+1)*$B$2*$BT$21),IF(BX$18&gt;=BW$19,$BT$21*$B$2))),0)</f>
        <v>0</v>
      </c>
      <c r="BY92" s="300">
        <f>IF('Hoja De Calculo'!BZ$13&gt;='Hoja De Calculo'!BY$13,IF(BY$18=100,($BT$21*BY$18*$B$2)-SUM($I92:BX92),IF(BY$18&gt;BX$19,((BY$18-BX$19+1)*$B$2*$BT$21),IF(BY$18&gt;=BX$19,$BT$21*$B$2))),0)</f>
        <v>0</v>
      </c>
      <c r="BZ92" s="300">
        <f>IF('Hoja De Calculo'!CA$13&gt;='Hoja De Calculo'!BZ$13,IF(BZ$18=100,($BT$21*BZ$18*$B$2)-SUM($I92:BY92),IF(BZ$18&gt;BY$19,((BZ$18-BY$19+1)*$B$2*$BT$21),IF(BZ$18&gt;=BY$19,$BT$21*$B$2))),0)</f>
        <v>0</v>
      </c>
      <c r="CA92" s="300">
        <f>IF('Hoja De Calculo'!CB$13&gt;='Hoja De Calculo'!CA$13,IF(CA$18=100,($BT$21*CA$18*$B$2)-SUM($I92:BZ92),IF(CA$18&gt;BZ$19,((CA$18-BZ$19+1)*$B$2*$BT$21),IF(CA$18&gt;=BZ$19,$BT$21*$B$2))),0)</f>
        <v>0</v>
      </c>
      <c r="CB92" s="300">
        <f>IF('Hoja De Calculo'!CC$13&gt;='Hoja De Calculo'!CB$13,IF(CB$18=100,($BT$21*CB$18*$B$2)-SUM($I92:CA92),IF(CB$18&gt;CA$19,((CB$18-CA$19+1)*$B$2*$BT$21),IF(CB$18&gt;=CA$19,$BT$21*$B$2))),0)</f>
        <v>0</v>
      </c>
      <c r="CC92" s="300">
        <f>IF('Hoja De Calculo'!CD$13&gt;='Hoja De Calculo'!CC$13,IF(CC$18=100,($BT$21*CC$18*$B$2)-SUM($I92:CB92),IF(CC$18&gt;CB$19,((CC$18-CB$19+1)*$B$2*$BT$21),IF(CC$18&gt;=CB$19,$BT$21*$B$2))),0)</f>
        <v>0</v>
      </c>
      <c r="CD92" s="300">
        <f>IF('Hoja De Calculo'!CE$13&gt;='Hoja De Calculo'!CD$13,IF(CD$18=100,($BT$21*CD$18*$B$2)-SUM($I92:CC92),IF(CD$18&gt;CC$19,((CD$18-CC$19+1)*$B$2*$BT$21),IF(CD$18&gt;=CC$19,$BT$21*$B$2))),0)</f>
        <v>0</v>
      </c>
      <c r="CE92" s="300">
        <f>IF('Hoja De Calculo'!CF$13&gt;='Hoja De Calculo'!CE$13,IF(CE$18=100,($BT$21*CE$18*$B$2)-SUM($I92:CD92),IF(CE$18&gt;CD$19,((CE$18-CD$19+1)*$B$2*$BT$21),IF(CE$18&gt;=CD$19,$BT$21*$B$2))),0)</f>
        <v>0</v>
      </c>
      <c r="CF92" s="300">
        <f>IF('Hoja De Calculo'!CG$13&gt;='Hoja De Calculo'!CF$13,IF(CF$18=100,($BT$21*CF$18*$B$2)-SUM($I92:CE92),IF(CF$18&gt;CE$19,((CF$18-CE$19+1)*$B$2*$BT$21),IF(CF$18&gt;=CE$19,$BT$21*$B$2))),0)</f>
        <v>0</v>
      </c>
      <c r="CG92" s="300">
        <f>IF('Hoja De Calculo'!CH$13&gt;='Hoja De Calculo'!CG$13,IF(CG$18=100,($BT$21*CG$18*$B$2)-SUM($I92:CF92),IF(CG$18&gt;CF$19,((CG$18-CF$19+1)*$B$2*$BT$21),IF(CG$18&gt;=CF$19,$BT$21*$B$2))),0)</f>
        <v>0</v>
      </c>
      <c r="CH92" s="300">
        <f>IF('Hoja De Calculo'!CI$13&gt;='Hoja De Calculo'!CH$13,IF(CH$18=100,($BT$21*CH$18*$B$2)-SUM($I92:CG92),IF(CH$18&gt;CG$19,((CH$18-CG$19+1)*$B$2*$BT$21),IF(CH$18&gt;=CG$19,$BT$21*$B$2))),0)</f>
        <v>0</v>
      </c>
      <c r="CI92" s="300">
        <f>IF('Hoja De Calculo'!CJ$13&gt;='Hoja De Calculo'!CI$13,IF(CI$18=100,($BT$21*CI$18*$B$2)-SUM($I92:CH92),IF(CI$18&gt;CH$19,((CI$18-CH$19+1)*$B$2*$BT$21),IF(CI$18&gt;=CH$19,$BT$21*$B$2))),0)</f>
        <v>0</v>
      </c>
      <c r="CJ92" s="300">
        <f>IF('Hoja De Calculo'!CK$13&gt;='Hoja De Calculo'!CJ$13,IF(CJ$18=100,($BT$21*CJ$18*$B$2)-SUM($I92:CI92),IF(CJ$18&gt;CI$19,((CJ$18-CI$19+1)*$B$2*$BT$21),IF(CJ$18&gt;=CI$19,$BT$21*$B$2))),0)</f>
        <v>0</v>
      </c>
      <c r="CK92" s="300">
        <f>IF('Hoja De Calculo'!CL$13&gt;='Hoja De Calculo'!CK$13,IF(CK$18=100,($BT$21*CK$18*$B$2)-SUM($I92:CJ92),IF(CK$18&gt;CJ$19,((CK$18-CJ$19+1)*$B$2*$BT$21),IF(CK$18&gt;=CJ$19,$BT$21*$B$2))),0)</f>
        <v>0</v>
      </c>
      <c r="CL92" s="300">
        <f>IF('Hoja De Calculo'!CM$13&gt;='Hoja De Calculo'!CL$13,IF(CL$18=100,($BT$21*CL$18*$B$2)-SUM($I92:CK92),IF(CL$18&gt;CK$19,((CL$18-CK$19+1)*$B$2*$BT$21),IF(CL$18&gt;=CK$19,$BT$21*$B$2))),0)</f>
        <v>0</v>
      </c>
      <c r="CM92" s="300">
        <f>IF('Hoja De Calculo'!CN$13&gt;='Hoja De Calculo'!CM$13,IF(CM$18=100,($BT$21*CM$18*$B$2)-SUM($I92:CL92),IF(CM$18&gt;CL$19,((CM$18-CL$19+1)*$B$2*$BT$21),IF(CM$18&gt;=CL$19,$BT$21*$B$2))),0)</f>
        <v>0</v>
      </c>
      <c r="CN92" s="300">
        <f>IF('Hoja De Calculo'!CO$13&gt;='Hoja De Calculo'!CN$13,IF(CN$18=100,($BT$21*CN$18*$B$2)-SUM($I92:CM92),IF(CN$18&gt;CM$19,((CN$18-CM$19+1)*$B$2*$BT$21),IF(CN$18&gt;=CM$19,$BT$21*$B$2))),0)</f>
        <v>0</v>
      </c>
      <c r="CO92" s="300">
        <f>IF('Hoja De Calculo'!CP$13&gt;='Hoja De Calculo'!CO$13,IF(CO$18=100,($BT$21*CO$18*$B$2)-SUM($I92:CN92),IF(CO$18&gt;CN$19,((CO$18-CN$19+1)*$B$2*$BT$21),IF(CO$18&gt;=CN$19,$BT$21*$B$2))),0)</f>
        <v>0</v>
      </c>
      <c r="CP92" s="300">
        <f>IF('Hoja De Calculo'!CQ$13&gt;='Hoja De Calculo'!CP$13,IF(CP$18=100,($BT$21*CP$18*$B$2)-SUM($I92:CO92),IF(CP$18&gt;CO$19,((CP$18-CO$19+1)*$B$2*$BT$21),IF(CP$18&gt;=CO$19,$BT$21*$B$2))),0)</f>
        <v>0</v>
      </c>
      <c r="CQ92" s="300">
        <f>IF('Hoja De Calculo'!CR$13&gt;='Hoja De Calculo'!CQ$13,IF(CQ$18=100,($BT$21*CQ$18*$B$2)-SUM($I92:CP92),IF(CQ$18&gt;CP$19,((CQ$18-CP$19+1)*$B$2*$BT$21),IF(CQ$18&gt;=CP$19,$BT$21*$B$2))),0)</f>
        <v>0</v>
      </c>
      <c r="CR92" s="300">
        <f>IF('Hoja De Calculo'!CS$13&gt;='Hoja De Calculo'!CR$13,IF(CR$18=100,($BT$21*CR$18*$B$2)-SUM($I92:CQ92),IF(CR$18&gt;CQ$19,((CR$18-CQ$19+1)*$B$2*$BT$21),IF(CR$18&gt;=CQ$19,$BT$21*$B$2))),0)</f>
        <v>0</v>
      </c>
      <c r="CS92" s="300">
        <f>IF('Hoja De Calculo'!CT$13&gt;='Hoja De Calculo'!CS$13,IF(CS$18=100,($BT$21*CS$18*$B$2)-SUM($I92:CR92),IF(CS$18&gt;CR$19,((CS$18-CR$19+1)*$B$2*$BT$21),IF(CS$18&gt;=CR$19,$BT$21*$B$2))),0)</f>
        <v>0</v>
      </c>
      <c r="CT92" s="300">
        <f>IF('Hoja De Calculo'!CU$13&gt;='Hoja De Calculo'!CT$13,IF(CT$18=100,($BT$21*CT$18*$B$2)-SUM($I92:CS92),IF(CT$18&gt;CS$19,((CT$18-CS$19+1)*$B$2*$BT$21),IF(CT$18&gt;=CS$19,$BT$21*$B$2))),0)</f>
        <v>0</v>
      </c>
      <c r="CU92" s="300">
        <f>IF('Hoja De Calculo'!CV$13&gt;='Hoja De Calculo'!CU$13,IF(CU$18=100,($BT$21*CU$18*$B$2)-SUM($I92:CT92),IF(CU$18&gt;CT$19,((CU$18-CT$19+1)*$B$2*$BT$21),IF(CU$18&gt;=CT$19,$BT$21*$B$2))),0)</f>
        <v>0</v>
      </c>
      <c r="CV92" s="300">
        <f>IF('Hoja De Calculo'!CW$13&gt;='Hoja De Calculo'!CV$13,IF(CV$18=100,($BT$21*CV$18*$B$2)-SUM($I92:CU92),IF(CV$18&gt;CU$19,((CV$18-CU$19+1)*$B$2*$BT$21),IF(CV$18&gt;=CU$19,$BT$21*$B$2))),0)</f>
        <v>0</v>
      </c>
      <c r="CW92" s="300">
        <f>IF('Hoja De Calculo'!CX$13&gt;='Hoja De Calculo'!CW$13,IF(CW$18=100,($BT$21*CW$18*$B$2)-SUM($I92:CV92),IF(CW$18&gt;CV$19,((CW$18-CV$19+1)*$B$2*$BT$21),IF(CW$18&gt;=CV$19,$BT$21*$B$2))),0)</f>
        <v>0</v>
      </c>
    </row>
    <row r="93" spans="1:101" x14ac:dyDescent="0.35">
      <c r="A93" t="s">
        <v>226</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87">
        <f>(BU$21*$B$2*(BU$19+(IF(BU$19=100,0,1))))</f>
        <v>0</v>
      </c>
      <c r="BV93" s="300">
        <f>IF('Hoja De Calculo'!BW$13&gt;='Hoja De Calculo'!BV$13,IF(BV$18=100,($BU$21*BV$18*$B$2)-SUM($I93:BU93),IF(BV$18&gt;BU$19,((BV$18-BU$19+1)*$B$2*$BU$21),IF(BV$18&gt;=BU$19,$BU$21*$B$2))),0)</f>
        <v>0</v>
      </c>
      <c r="BW93" s="300">
        <f>IF('Hoja De Calculo'!BX$13&gt;='Hoja De Calculo'!BW$13,IF(BW$18=100,($BU$21*BW$18*$B$2)-SUM($I93:BV93),IF(BW$18&gt;BV$19,((BW$18-BV$19+1)*$B$2*$BU$21),IF(BW$18&gt;=BV$19,$BU$21*$B$2))),0)</f>
        <v>0</v>
      </c>
      <c r="BX93" s="300">
        <f>IF('Hoja De Calculo'!BY$13&gt;='Hoja De Calculo'!BX$13,IF(BX$18=100,($BU$21*BX$18*$B$2)-SUM($I93:BW93),IF(BX$18&gt;BW$19,((BX$18-BW$19+1)*$B$2*$BU$21),IF(BX$18&gt;=BW$19,$BU$21*$B$2))),0)</f>
        <v>0</v>
      </c>
      <c r="BY93" s="300">
        <f>IF('Hoja De Calculo'!BZ$13&gt;='Hoja De Calculo'!BY$13,IF(BY$18=100,($BU$21*BY$18*$B$2)-SUM($I93:BX93),IF(BY$18&gt;BX$19,((BY$18-BX$19+1)*$B$2*$BU$21),IF(BY$18&gt;=BX$19,$BU$21*$B$2))),0)</f>
        <v>0</v>
      </c>
      <c r="BZ93" s="300">
        <f>IF('Hoja De Calculo'!CA$13&gt;='Hoja De Calculo'!BZ$13,IF(BZ$18=100,($BU$21*BZ$18*$B$2)-SUM($I93:BY93),IF(BZ$18&gt;BY$19,((BZ$18-BY$19+1)*$B$2*$BU$21),IF(BZ$18&gt;=BY$19,$BU$21*$B$2))),0)</f>
        <v>0</v>
      </c>
      <c r="CA93" s="300">
        <f>IF('Hoja De Calculo'!CB$13&gt;='Hoja De Calculo'!CA$13,IF(CA$18=100,($BU$21*CA$18*$B$2)-SUM($I93:BZ93),IF(CA$18&gt;BZ$19,((CA$18-BZ$19+1)*$B$2*$BU$21),IF(CA$18&gt;=BZ$19,$BU$21*$B$2))),0)</f>
        <v>0</v>
      </c>
      <c r="CB93" s="300">
        <f>IF('Hoja De Calculo'!CC$13&gt;='Hoja De Calculo'!CB$13,IF(CB$18=100,($BU$21*CB$18*$B$2)-SUM($I93:CA93),IF(CB$18&gt;CA$19,((CB$18-CA$19+1)*$B$2*$BU$21),IF(CB$18&gt;=CA$19,$BU$21*$B$2))),0)</f>
        <v>0</v>
      </c>
      <c r="CC93" s="300">
        <f>IF('Hoja De Calculo'!CD$13&gt;='Hoja De Calculo'!CC$13,IF(CC$18=100,($BU$21*CC$18*$B$2)-SUM($I93:CB93),IF(CC$18&gt;CB$19,((CC$18-CB$19+1)*$B$2*$BU$21),IF(CC$18&gt;=CB$19,$BU$21*$B$2))),0)</f>
        <v>0</v>
      </c>
      <c r="CD93" s="300">
        <f>IF('Hoja De Calculo'!CE$13&gt;='Hoja De Calculo'!CD$13,IF(CD$18=100,($BU$21*CD$18*$B$2)-SUM($I93:CC93),IF(CD$18&gt;CC$19,((CD$18-CC$19+1)*$B$2*$BU$21),IF(CD$18&gt;=CC$19,$BU$21*$B$2))),0)</f>
        <v>0</v>
      </c>
      <c r="CE93" s="300">
        <f>IF('Hoja De Calculo'!CF$13&gt;='Hoja De Calculo'!CE$13,IF(CE$18=100,($BU$21*CE$18*$B$2)-SUM($I93:CD93),IF(CE$18&gt;CD$19,((CE$18-CD$19+1)*$B$2*$BU$21),IF(CE$18&gt;=CD$19,$BU$21*$B$2))),0)</f>
        <v>0</v>
      </c>
      <c r="CF93" s="300">
        <f>IF('Hoja De Calculo'!CG$13&gt;='Hoja De Calculo'!CF$13,IF(CF$18=100,($BU$21*CF$18*$B$2)-SUM($I93:CE93),IF(CF$18&gt;CE$19,((CF$18-CE$19+1)*$B$2*$BU$21),IF(CF$18&gt;=CE$19,$BU$21*$B$2))),0)</f>
        <v>0</v>
      </c>
      <c r="CG93" s="300">
        <f>IF('Hoja De Calculo'!CH$13&gt;='Hoja De Calculo'!CG$13,IF(CG$18=100,($BU$21*CG$18*$B$2)-SUM($I93:CF93),IF(CG$18&gt;CF$19,((CG$18-CF$19+1)*$B$2*$BU$21),IF(CG$18&gt;=CF$19,$BU$21*$B$2))),0)</f>
        <v>0</v>
      </c>
      <c r="CH93" s="300">
        <f>IF('Hoja De Calculo'!CI$13&gt;='Hoja De Calculo'!CH$13,IF(CH$18=100,($BU$21*CH$18*$B$2)-SUM($I93:CG93),IF(CH$18&gt;CG$19,((CH$18-CG$19+1)*$B$2*$BU$21),IF(CH$18&gt;=CG$19,$BU$21*$B$2))),0)</f>
        <v>0</v>
      </c>
      <c r="CI93" s="300">
        <f>IF('Hoja De Calculo'!CJ$13&gt;='Hoja De Calculo'!CI$13,IF(CI$18=100,($BU$21*CI$18*$B$2)-SUM($I93:CH93),IF(CI$18&gt;CH$19,((CI$18-CH$19+1)*$B$2*$BU$21),IF(CI$18&gt;=CH$19,$BU$21*$B$2))),0)</f>
        <v>0</v>
      </c>
      <c r="CJ93" s="300">
        <f>IF('Hoja De Calculo'!CK$13&gt;='Hoja De Calculo'!CJ$13,IF(CJ$18=100,($BU$21*CJ$18*$B$2)-SUM($I93:CI93),IF(CJ$18&gt;CI$19,((CJ$18-CI$19+1)*$B$2*$BU$21),IF(CJ$18&gt;=CI$19,$BU$21*$B$2))),0)</f>
        <v>0</v>
      </c>
      <c r="CK93" s="300">
        <f>IF('Hoja De Calculo'!CL$13&gt;='Hoja De Calculo'!CK$13,IF(CK$18=100,($BU$21*CK$18*$B$2)-SUM($I93:CJ93),IF(CK$18&gt;CJ$19,((CK$18-CJ$19+1)*$B$2*$BU$21),IF(CK$18&gt;=CJ$19,$BU$21*$B$2))),0)</f>
        <v>0</v>
      </c>
      <c r="CL93" s="300">
        <f>IF('Hoja De Calculo'!CM$13&gt;='Hoja De Calculo'!CL$13,IF(CL$18=100,($BU$21*CL$18*$B$2)-SUM($I93:CK93),IF(CL$18&gt;CK$19,((CL$18-CK$19+1)*$B$2*$BU$21),IF(CL$18&gt;=CK$19,$BU$21*$B$2))),0)</f>
        <v>0</v>
      </c>
      <c r="CM93" s="300">
        <f>IF('Hoja De Calculo'!CN$13&gt;='Hoja De Calculo'!CM$13,IF(CM$18=100,($BU$21*CM$18*$B$2)-SUM($I93:CL93),IF(CM$18&gt;CL$19,((CM$18-CL$19+1)*$B$2*$BU$21),IF(CM$18&gt;=CL$19,$BU$21*$B$2))),0)</f>
        <v>0</v>
      </c>
      <c r="CN93" s="300">
        <f>IF('Hoja De Calculo'!CO$13&gt;='Hoja De Calculo'!CN$13,IF(CN$18=100,($BU$21*CN$18*$B$2)-SUM($I93:CM93),IF(CN$18&gt;CM$19,((CN$18-CM$19+1)*$B$2*$BU$21),IF(CN$18&gt;=CM$19,$BU$21*$B$2))),0)</f>
        <v>0</v>
      </c>
      <c r="CO93" s="300">
        <f>IF('Hoja De Calculo'!CP$13&gt;='Hoja De Calculo'!CO$13,IF(CO$18=100,($BU$21*CO$18*$B$2)-SUM($I93:CN93),IF(CO$18&gt;CN$19,((CO$18-CN$19+1)*$B$2*$BU$21),IF(CO$18&gt;=CN$19,$BU$21*$B$2))),0)</f>
        <v>0</v>
      </c>
      <c r="CP93" s="300">
        <f>IF('Hoja De Calculo'!CQ$13&gt;='Hoja De Calculo'!CP$13,IF(CP$18=100,($BU$21*CP$18*$B$2)-SUM($I93:CO93),IF(CP$18&gt;CO$19,((CP$18-CO$19+1)*$B$2*$BU$21),IF(CP$18&gt;=CO$19,$BU$21*$B$2))),0)</f>
        <v>0</v>
      </c>
      <c r="CQ93" s="300">
        <f>IF('Hoja De Calculo'!CR$13&gt;='Hoja De Calculo'!CQ$13,IF(CQ$18=100,($BU$21*CQ$18*$B$2)-SUM($I93:CP93),IF(CQ$18&gt;CP$19,((CQ$18-CP$19+1)*$B$2*$BU$21),IF(CQ$18&gt;=CP$19,$BU$21*$B$2))),0)</f>
        <v>0</v>
      </c>
      <c r="CR93" s="300">
        <f>IF('Hoja De Calculo'!CS$13&gt;='Hoja De Calculo'!CR$13,IF(CR$18=100,($BU$21*CR$18*$B$2)-SUM($I93:CQ93),IF(CR$18&gt;CQ$19,((CR$18-CQ$19+1)*$B$2*$BU$21),IF(CR$18&gt;=CQ$19,$BU$21*$B$2))),0)</f>
        <v>0</v>
      </c>
      <c r="CS93" s="300">
        <f>IF('Hoja De Calculo'!CT$13&gt;='Hoja De Calculo'!CS$13,IF(CS$18=100,($BU$21*CS$18*$B$2)-SUM($I93:CR93),IF(CS$18&gt;CR$19,((CS$18-CR$19+1)*$B$2*$BU$21),IF(CS$18&gt;=CR$19,$BU$21*$B$2))),0)</f>
        <v>0</v>
      </c>
      <c r="CT93" s="300">
        <f>IF('Hoja De Calculo'!CU$13&gt;='Hoja De Calculo'!CT$13,IF(CT$18=100,($BU$21*CT$18*$B$2)-SUM($I93:CS93),IF(CT$18&gt;CS$19,((CT$18-CS$19+1)*$B$2*$BU$21),IF(CT$18&gt;=CS$19,$BU$21*$B$2))),0)</f>
        <v>0</v>
      </c>
      <c r="CU93" s="300">
        <f>IF('Hoja De Calculo'!CV$13&gt;='Hoja De Calculo'!CU$13,IF(CU$18=100,($BU$21*CU$18*$B$2)-SUM($I93:CT93),IF(CU$18&gt;CT$19,((CU$18-CT$19+1)*$B$2*$BU$21),IF(CU$18&gt;=CT$19,$BU$21*$B$2))),0)</f>
        <v>0</v>
      </c>
      <c r="CV93" s="300">
        <f>IF('Hoja De Calculo'!CW$13&gt;='Hoja De Calculo'!CV$13,IF(CV$18=100,($BU$21*CV$18*$B$2)-SUM($I93:CU93),IF(CV$18&gt;CU$19,((CV$18-CU$19+1)*$B$2*$BU$21),IF(CV$18&gt;=CU$19,$BU$21*$B$2))),0)</f>
        <v>0</v>
      </c>
      <c r="CW93" s="300">
        <f>IF('Hoja De Calculo'!CX$13&gt;='Hoja De Calculo'!CW$13,IF(CW$18=100,($BU$21*CW$18*$B$2)-SUM($I93:CV93),IF(CW$18&gt;CV$19,((CW$18-CV$19+1)*$B$2*$BU$21),IF(CW$18&gt;=CV$19,$BU$21*$B$2))),0)</f>
        <v>0</v>
      </c>
    </row>
    <row r="94" spans="1:101" x14ac:dyDescent="0.35">
      <c r="A94" t="s">
        <v>227</v>
      </c>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87">
        <f>(BV$21*$B$2*(BV$19+(IF(BV$19=100,0,1))))</f>
        <v>0</v>
      </c>
      <c r="BW94" s="300">
        <f>IF('Hoja De Calculo'!BX$13&gt;='Hoja De Calculo'!BW$13,IF(BW$18=100,($BV$21*BW$18*$B$2)-SUM($I94:BV94),IF(BW$18&gt;BV$19,((BW$18-BV$19+1)*$B$2*$BV$21),IF(BW$18&gt;=BV$19,$BV$21*$B$2))),0)</f>
        <v>0</v>
      </c>
      <c r="BX94" s="300">
        <f>IF('Hoja De Calculo'!BY$13&gt;='Hoja De Calculo'!BX$13,IF(BX$18=100,($BV$21*BX$18*$B$2)-SUM($I94:BW94),IF(BX$18&gt;BW$19,((BX$18-BW$19+1)*$B$2*$BV$21),IF(BX$18&gt;=BW$19,$BV$21*$B$2))),0)</f>
        <v>0</v>
      </c>
      <c r="BY94" s="300">
        <f>IF('Hoja De Calculo'!BZ$13&gt;='Hoja De Calculo'!BY$13,IF(BY$18=100,($BV$21*BY$18*$B$2)-SUM($I94:BX94),IF(BY$18&gt;BX$19,((BY$18-BX$19+1)*$B$2*$BV$21),IF(BY$18&gt;=BX$19,$BV$21*$B$2))),0)</f>
        <v>0</v>
      </c>
      <c r="BZ94" s="300">
        <f>IF('Hoja De Calculo'!CA$13&gt;='Hoja De Calculo'!BZ$13,IF(BZ$18=100,($BV$21*BZ$18*$B$2)-SUM($I94:BY94),IF(BZ$18&gt;BY$19,((BZ$18-BY$19+1)*$B$2*$BV$21),IF(BZ$18&gt;=BY$19,$BV$21*$B$2))),0)</f>
        <v>0</v>
      </c>
      <c r="CA94" s="300">
        <f>IF('Hoja De Calculo'!CB$13&gt;='Hoja De Calculo'!CA$13,IF(CA$18=100,($BV$21*CA$18*$B$2)-SUM($I94:BZ94),IF(CA$18&gt;BZ$19,((CA$18-BZ$19+1)*$B$2*$BV$21),IF(CA$18&gt;=BZ$19,$BV$21*$B$2))),0)</f>
        <v>0</v>
      </c>
      <c r="CB94" s="300">
        <f>IF('Hoja De Calculo'!CC$13&gt;='Hoja De Calculo'!CB$13,IF(CB$18=100,($BV$21*CB$18*$B$2)-SUM($I94:CA94),IF(CB$18&gt;CA$19,((CB$18-CA$19+1)*$B$2*$BV$21),IF(CB$18&gt;=CA$19,$BV$21*$B$2))),0)</f>
        <v>0</v>
      </c>
      <c r="CC94" s="300">
        <f>IF('Hoja De Calculo'!CD$13&gt;='Hoja De Calculo'!CC$13,IF(CC$18=100,($BV$21*CC$18*$B$2)-SUM($I94:CB94),IF(CC$18&gt;CB$19,((CC$18-CB$19+1)*$B$2*$BV$21),IF(CC$18&gt;=CB$19,$BV$21*$B$2))),0)</f>
        <v>0</v>
      </c>
      <c r="CD94" s="300">
        <f>IF('Hoja De Calculo'!CE$13&gt;='Hoja De Calculo'!CD$13,IF(CD$18=100,($BV$21*CD$18*$B$2)-SUM($I94:CC94),IF(CD$18&gt;CC$19,((CD$18-CC$19+1)*$B$2*$BV$21),IF(CD$18&gt;=CC$19,$BV$21*$B$2))),0)</f>
        <v>0</v>
      </c>
      <c r="CE94" s="300">
        <f>IF('Hoja De Calculo'!CF$13&gt;='Hoja De Calculo'!CE$13,IF(CE$18=100,($BV$21*CE$18*$B$2)-SUM($I94:CD94),IF(CE$18&gt;CD$19,((CE$18-CD$19+1)*$B$2*$BV$21),IF(CE$18&gt;=CD$19,$BV$21*$B$2))),0)</f>
        <v>0</v>
      </c>
      <c r="CF94" s="300">
        <f>IF('Hoja De Calculo'!CG$13&gt;='Hoja De Calculo'!CF$13,IF(CF$18=100,($BV$21*CF$18*$B$2)-SUM($I94:CE94),IF(CF$18&gt;CE$19,((CF$18-CE$19+1)*$B$2*$BV$21),IF(CF$18&gt;=CE$19,$BV$21*$B$2))),0)</f>
        <v>0</v>
      </c>
      <c r="CG94" s="300">
        <f>IF('Hoja De Calculo'!CH$13&gt;='Hoja De Calculo'!CG$13,IF(CG$18=100,($BV$21*CG$18*$B$2)-SUM($I94:CF94),IF(CG$18&gt;CF$19,((CG$18-CF$19+1)*$B$2*$BV$21),IF(CG$18&gt;=CF$19,$BV$21*$B$2))),0)</f>
        <v>0</v>
      </c>
      <c r="CH94" s="300">
        <f>IF('Hoja De Calculo'!CI$13&gt;='Hoja De Calculo'!CH$13,IF(CH$18=100,($BV$21*CH$18*$B$2)-SUM($I94:CG94),IF(CH$18&gt;CG$19,((CH$18-CG$19+1)*$B$2*$BV$21),IF(CH$18&gt;=CG$19,$BV$21*$B$2))),0)</f>
        <v>0</v>
      </c>
      <c r="CI94" s="300">
        <f>IF('Hoja De Calculo'!CJ$13&gt;='Hoja De Calculo'!CI$13,IF(CI$18=100,($BV$21*CI$18*$B$2)-SUM($I94:CH94),IF(CI$18&gt;CH$19,((CI$18-CH$19+1)*$B$2*$BV$21),IF(CI$18&gt;=CH$19,$BV$21*$B$2))),0)</f>
        <v>0</v>
      </c>
      <c r="CJ94" s="300">
        <f>IF('Hoja De Calculo'!CK$13&gt;='Hoja De Calculo'!CJ$13,IF(CJ$18=100,($BV$21*CJ$18*$B$2)-SUM($I94:CI94),IF(CJ$18&gt;CI$19,((CJ$18-CI$19+1)*$B$2*$BV$21),IF(CJ$18&gt;=CI$19,$BV$21*$B$2))),0)</f>
        <v>0</v>
      </c>
      <c r="CK94" s="300">
        <f>IF('Hoja De Calculo'!CL$13&gt;='Hoja De Calculo'!CK$13,IF(CK$18=100,($BV$21*CK$18*$B$2)-SUM($I94:CJ94),IF(CK$18&gt;CJ$19,((CK$18-CJ$19+1)*$B$2*$BV$21),IF(CK$18&gt;=CJ$19,$BV$21*$B$2))),0)</f>
        <v>0</v>
      </c>
      <c r="CL94" s="300">
        <f>IF('Hoja De Calculo'!CM$13&gt;='Hoja De Calculo'!CL$13,IF(CL$18=100,($BV$21*CL$18*$B$2)-SUM($I94:CK94),IF(CL$18&gt;CK$19,((CL$18-CK$19+1)*$B$2*$BV$21),IF(CL$18&gt;=CK$19,$BV$21*$B$2))),0)</f>
        <v>0</v>
      </c>
      <c r="CM94" s="300">
        <f>IF('Hoja De Calculo'!CN$13&gt;='Hoja De Calculo'!CM$13,IF(CM$18=100,($BV$21*CM$18*$B$2)-SUM($I94:CL94),IF(CM$18&gt;CL$19,((CM$18-CL$19+1)*$B$2*$BV$21),IF(CM$18&gt;=CL$19,$BV$21*$B$2))),0)</f>
        <v>0</v>
      </c>
      <c r="CN94" s="300">
        <f>IF('Hoja De Calculo'!CO$13&gt;='Hoja De Calculo'!CN$13,IF(CN$18=100,($BV$21*CN$18*$B$2)-SUM($I94:CM94),IF(CN$18&gt;CM$19,((CN$18-CM$19+1)*$B$2*$BV$21),IF(CN$18&gt;=CM$19,$BV$21*$B$2))),0)</f>
        <v>0</v>
      </c>
      <c r="CO94" s="300">
        <f>IF('Hoja De Calculo'!CP$13&gt;='Hoja De Calculo'!CO$13,IF(CO$18=100,($BV$21*CO$18*$B$2)-SUM($I94:CN94),IF(CO$18&gt;CN$19,((CO$18-CN$19+1)*$B$2*$BV$21),IF(CO$18&gt;=CN$19,$BV$21*$B$2))),0)</f>
        <v>0</v>
      </c>
      <c r="CP94" s="300">
        <f>IF('Hoja De Calculo'!CQ$13&gt;='Hoja De Calculo'!CP$13,IF(CP$18=100,($BV$21*CP$18*$B$2)-SUM($I94:CO94),IF(CP$18&gt;CO$19,((CP$18-CO$19+1)*$B$2*$BV$21),IF(CP$18&gt;=CO$19,$BV$21*$B$2))),0)</f>
        <v>0</v>
      </c>
      <c r="CQ94" s="300">
        <f>IF('Hoja De Calculo'!CR$13&gt;='Hoja De Calculo'!CQ$13,IF(CQ$18=100,($BV$21*CQ$18*$B$2)-SUM($I94:CP94),IF(CQ$18&gt;CP$19,((CQ$18-CP$19+1)*$B$2*$BV$21),IF(CQ$18&gt;=CP$19,$BV$21*$B$2))),0)</f>
        <v>0</v>
      </c>
      <c r="CR94" s="300">
        <f>IF('Hoja De Calculo'!CS$13&gt;='Hoja De Calculo'!CR$13,IF(CR$18=100,($BV$21*CR$18*$B$2)-SUM($I94:CQ94),IF(CR$18&gt;CQ$19,((CR$18-CQ$19+1)*$B$2*$BV$21),IF(CR$18&gt;=CQ$19,$BV$21*$B$2))),0)</f>
        <v>0</v>
      </c>
      <c r="CS94" s="300">
        <f>IF('Hoja De Calculo'!CT$13&gt;='Hoja De Calculo'!CS$13,IF(CS$18=100,($BV$21*CS$18*$B$2)-SUM($I94:CR94),IF(CS$18&gt;CR$19,((CS$18-CR$19+1)*$B$2*$BV$21),IF(CS$18&gt;=CR$19,$BV$21*$B$2))),0)</f>
        <v>0</v>
      </c>
      <c r="CT94" s="300">
        <f>IF('Hoja De Calculo'!CU$13&gt;='Hoja De Calculo'!CT$13,IF(CT$18=100,($BV$21*CT$18*$B$2)-SUM($I94:CS94),IF(CT$18&gt;CS$19,((CT$18-CS$19+1)*$B$2*$BV$21),IF(CT$18&gt;=CS$19,$BV$21*$B$2))),0)</f>
        <v>0</v>
      </c>
      <c r="CU94" s="300">
        <f>IF('Hoja De Calculo'!CV$13&gt;='Hoja De Calculo'!CU$13,IF(CU$18=100,($BV$21*CU$18*$B$2)-SUM($I94:CT94),IF(CU$18&gt;CT$19,((CU$18-CT$19+1)*$B$2*$BV$21),IF(CU$18&gt;=CT$19,$BV$21*$B$2))),0)</f>
        <v>0</v>
      </c>
      <c r="CV94" s="300">
        <f>IF('Hoja De Calculo'!CW$13&gt;='Hoja De Calculo'!CV$13,IF(CV$18=100,($BV$21*CV$18*$B$2)-SUM($I94:CU94),IF(CV$18&gt;CU$19,((CV$18-CU$19+1)*$B$2*$BV$21),IF(CV$18&gt;=CU$19,$BV$21*$B$2))),0)</f>
        <v>0</v>
      </c>
      <c r="CW94" s="300">
        <f>IF('Hoja De Calculo'!CX$13&gt;='Hoja De Calculo'!CW$13,IF(CW$18=100,($BV$21*CW$18*$B$2)-SUM($I94:CV94),IF(CW$18&gt;CV$19,((CW$18-CV$19+1)*$B$2*$BV$21),IF(CW$18&gt;=CV$19,$BV$21*$B$2))),0)</f>
        <v>0</v>
      </c>
    </row>
    <row r="95" spans="1:101" x14ac:dyDescent="0.35">
      <c r="A95" t="s">
        <v>228</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87">
        <f>(BW$21*$B$2*(BW$19+(IF(BW$19=100,0,1))))</f>
        <v>0</v>
      </c>
      <c r="BX95" s="300">
        <f>IF('Hoja De Calculo'!BY$13&gt;='Hoja De Calculo'!BX$13,IF(BX$18=100,($BW$21*BX$18*$B$2)-SUM($I95:BW95),IF(BX$18&gt;BW$19,((BX$18-BW$19+1)*$B$2*$BW$21),IF(BX$18&gt;=BW$19,$BW$21*$B$2))),0)</f>
        <v>0</v>
      </c>
      <c r="BY95" s="300">
        <f>IF('Hoja De Calculo'!BZ$13&gt;='Hoja De Calculo'!BY$13,IF(BY$18=100,($BW$21*BY$18*$B$2)-SUM($I95:BX95),IF(BY$18&gt;BX$19,((BY$18-BX$19+1)*$B$2*$BW$21),IF(BY$18&gt;=BX$19,$BW$21*$B$2))),0)</f>
        <v>0</v>
      </c>
      <c r="BZ95" s="300">
        <f>IF('Hoja De Calculo'!CA$13&gt;='Hoja De Calculo'!BZ$13,IF(BZ$18=100,($BW$21*BZ$18*$B$2)-SUM($I95:BY95),IF(BZ$18&gt;BY$19,((BZ$18-BY$19+1)*$B$2*$BW$21),IF(BZ$18&gt;=BY$19,$BW$21*$B$2))),0)</f>
        <v>0</v>
      </c>
      <c r="CA95" s="300">
        <f>IF('Hoja De Calculo'!CB$13&gt;='Hoja De Calculo'!CA$13,IF(CA$18=100,($BW$21*CA$18*$B$2)-SUM($I95:BZ95),IF(CA$18&gt;BZ$19,((CA$18-BZ$19+1)*$B$2*$BW$21),IF(CA$18&gt;=BZ$19,$BW$21*$B$2))),0)</f>
        <v>0</v>
      </c>
      <c r="CB95" s="300">
        <f>IF('Hoja De Calculo'!CC$13&gt;='Hoja De Calculo'!CB$13,IF(CB$18=100,($BW$21*CB$18*$B$2)-SUM($I95:CA95),IF(CB$18&gt;CA$19,((CB$18-CA$19+1)*$B$2*$BW$21),IF(CB$18&gt;=CA$19,$BW$21*$B$2))),0)</f>
        <v>0</v>
      </c>
      <c r="CC95" s="300">
        <f>IF('Hoja De Calculo'!CD$13&gt;='Hoja De Calculo'!CC$13,IF(CC$18=100,($BW$21*CC$18*$B$2)-SUM($I95:CB95),IF(CC$18&gt;CB$19,((CC$18-CB$19+1)*$B$2*$BW$21),IF(CC$18&gt;=CB$19,$BW$21*$B$2))),0)</f>
        <v>0</v>
      </c>
      <c r="CD95" s="300">
        <f>IF('Hoja De Calculo'!CE$13&gt;='Hoja De Calculo'!CD$13,IF(CD$18=100,($BW$21*CD$18*$B$2)-SUM($I95:CC95),IF(CD$18&gt;CC$19,((CD$18-CC$19+1)*$B$2*$BW$21),IF(CD$18&gt;=CC$19,$BW$21*$B$2))),0)</f>
        <v>0</v>
      </c>
      <c r="CE95" s="300">
        <f>IF('Hoja De Calculo'!CF$13&gt;='Hoja De Calculo'!CE$13,IF(CE$18=100,($BW$21*CE$18*$B$2)-SUM($I95:CD95),IF(CE$18&gt;CD$19,((CE$18-CD$19+1)*$B$2*$BW$21),IF(CE$18&gt;=CD$19,$BW$21*$B$2))),0)</f>
        <v>0</v>
      </c>
      <c r="CF95" s="300">
        <f>IF('Hoja De Calculo'!CG$13&gt;='Hoja De Calculo'!CF$13,IF(CF$18=100,($BW$21*CF$18*$B$2)-SUM($I95:CE95),IF(CF$18&gt;CE$19,((CF$18-CE$19+1)*$B$2*$BW$21),IF(CF$18&gt;=CE$19,$BW$21*$B$2))),0)</f>
        <v>0</v>
      </c>
      <c r="CG95" s="300">
        <f>IF('Hoja De Calculo'!CH$13&gt;='Hoja De Calculo'!CG$13,IF(CG$18=100,($BW$21*CG$18*$B$2)-SUM($I95:CF95),IF(CG$18&gt;CF$19,((CG$18-CF$19+1)*$B$2*$BW$21),IF(CG$18&gt;=CF$19,$BW$21*$B$2))),0)</f>
        <v>0</v>
      </c>
      <c r="CH95" s="300">
        <f>IF('Hoja De Calculo'!CI$13&gt;='Hoja De Calculo'!CH$13,IF(CH$18=100,($BW$21*CH$18*$B$2)-SUM($I95:CG95),IF(CH$18&gt;CG$19,((CH$18-CG$19+1)*$B$2*$BW$21),IF(CH$18&gt;=CG$19,$BW$21*$B$2))),0)</f>
        <v>0</v>
      </c>
      <c r="CI95" s="300">
        <f>IF('Hoja De Calculo'!CJ$13&gt;='Hoja De Calculo'!CI$13,IF(CI$18=100,($BW$21*CI$18*$B$2)-SUM($I95:CH95),IF(CI$18&gt;CH$19,((CI$18-CH$19+1)*$B$2*$BW$21),IF(CI$18&gt;=CH$19,$BW$21*$B$2))),0)</f>
        <v>0</v>
      </c>
      <c r="CJ95" s="300">
        <f>IF('Hoja De Calculo'!CK$13&gt;='Hoja De Calculo'!CJ$13,IF(CJ$18=100,($BW$21*CJ$18*$B$2)-SUM($I95:CI95),IF(CJ$18&gt;CI$19,((CJ$18-CI$19+1)*$B$2*$BW$21),IF(CJ$18&gt;=CI$19,$BW$21*$B$2))),0)</f>
        <v>0</v>
      </c>
      <c r="CK95" s="300">
        <f>IF('Hoja De Calculo'!CL$13&gt;='Hoja De Calculo'!CK$13,IF(CK$18=100,($BW$21*CK$18*$B$2)-SUM($I95:CJ95),IF(CK$18&gt;CJ$19,((CK$18-CJ$19+1)*$B$2*$BW$21),IF(CK$18&gt;=CJ$19,$BW$21*$B$2))),0)</f>
        <v>0</v>
      </c>
      <c r="CL95" s="300">
        <f>IF('Hoja De Calculo'!CM$13&gt;='Hoja De Calculo'!CL$13,IF(CL$18=100,($BW$21*CL$18*$B$2)-SUM($I95:CK95),IF(CL$18&gt;CK$19,((CL$18-CK$19+1)*$B$2*$BW$21),IF(CL$18&gt;=CK$19,$BW$21*$B$2))),0)</f>
        <v>0</v>
      </c>
      <c r="CM95" s="300">
        <f>IF('Hoja De Calculo'!CN$13&gt;='Hoja De Calculo'!CM$13,IF(CM$18=100,($BW$21*CM$18*$B$2)-SUM($I95:CL95),IF(CM$18&gt;CL$19,((CM$18-CL$19+1)*$B$2*$BW$21),IF(CM$18&gt;=CL$19,$BW$21*$B$2))),0)</f>
        <v>0</v>
      </c>
      <c r="CN95" s="300">
        <f>IF('Hoja De Calculo'!CO$13&gt;='Hoja De Calculo'!CN$13,IF(CN$18=100,($BW$21*CN$18*$B$2)-SUM($I95:CM95),IF(CN$18&gt;CM$19,((CN$18-CM$19+1)*$B$2*$BW$21),IF(CN$18&gt;=CM$19,$BW$21*$B$2))),0)</f>
        <v>0</v>
      </c>
      <c r="CO95" s="300">
        <f>IF('Hoja De Calculo'!CP$13&gt;='Hoja De Calculo'!CO$13,IF(CO$18=100,($BW$21*CO$18*$B$2)-SUM($I95:CN95),IF(CO$18&gt;CN$19,((CO$18-CN$19+1)*$B$2*$BW$21),IF(CO$18&gt;=CN$19,$BW$21*$B$2))),0)</f>
        <v>0</v>
      </c>
      <c r="CP95" s="300">
        <f>IF('Hoja De Calculo'!CQ$13&gt;='Hoja De Calculo'!CP$13,IF(CP$18=100,($BW$21*CP$18*$B$2)-SUM($I95:CO95),IF(CP$18&gt;CO$19,((CP$18-CO$19+1)*$B$2*$BW$21),IF(CP$18&gt;=CO$19,$BW$21*$B$2))),0)</f>
        <v>0</v>
      </c>
      <c r="CQ95" s="300">
        <f>IF('Hoja De Calculo'!CR$13&gt;='Hoja De Calculo'!CQ$13,IF(CQ$18=100,($BW$21*CQ$18*$B$2)-SUM($I95:CP95),IF(CQ$18&gt;CP$19,((CQ$18-CP$19+1)*$B$2*$BW$21),IF(CQ$18&gt;=CP$19,$BW$21*$B$2))),0)</f>
        <v>0</v>
      </c>
      <c r="CR95" s="300">
        <f>IF('Hoja De Calculo'!CS$13&gt;='Hoja De Calculo'!CR$13,IF(CR$18=100,($BW$21*CR$18*$B$2)-SUM($I95:CQ95),IF(CR$18&gt;CQ$19,((CR$18-CQ$19+1)*$B$2*$BW$21),IF(CR$18&gt;=CQ$19,$BW$21*$B$2))),0)</f>
        <v>0</v>
      </c>
      <c r="CS95" s="300">
        <f>IF('Hoja De Calculo'!CT$13&gt;='Hoja De Calculo'!CS$13,IF(CS$18=100,($BW$21*CS$18*$B$2)-SUM($I95:CR95),IF(CS$18&gt;CR$19,((CS$18-CR$19+1)*$B$2*$BW$21),IF(CS$18&gt;=CR$19,$BW$21*$B$2))),0)</f>
        <v>0</v>
      </c>
      <c r="CT95" s="300">
        <f>IF('Hoja De Calculo'!CU$13&gt;='Hoja De Calculo'!CT$13,IF(CT$18=100,($BW$21*CT$18*$B$2)-SUM($I95:CS95),IF(CT$18&gt;CS$19,((CT$18-CS$19+1)*$B$2*$BW$21),IF(CT$18&gt;=CS$19,$BW$21*$B$2))),0)</f>
        <v>0</v>
      </c>
      <c r="CU95" s="300">
        <f>IF('Hoja De Calculo'!CV$13&gt;='Hoja De Calculo'!CU$13,IF(CU$18=100,($BW$21*CU$18*$B$2)-SUM($I95:CT95),IF(CU$18&gt;CT$19,((CU$18-CT$19+1)*$B$2*$BW$21),IF(CU$18&gt;=CT$19,$BW$21*$B$2))),0)</f>
        <v>0</v>
      </c>
      <c r="CV95" s="300">
        <f>IF('Hoja De Calculo'!CW$13&gt;='Hoja De Calculo'!CV$13,IF(CV$18=100,($BW$21*CV$18*$B$2)-SUM($I95:CU95),IF(CV$18&gt;CU$19,((CV$18-CU$19+1)*$B$2*$BW$21),IF(CV$18&gt;=CU$19,$BW$21*$B$2))),0)</f>
        <v>0</v>
      </c>
      <c r="CW95" s="300">
        <f>IF('Hoja De Calculo'!CX$13&gt;='Hoja De Calculo'!CW$13,IF(CW$18=100,($BW$21*CW$18*$B$2)-SUM($I95:CV95),IF(CW$18&gt;CV$19,((CW$18-CV$19+1)*$B$2*$BW$21),IF(CW$18&gt;=CV$19,$BW$21*$B$2))),0)</f>
        <v>0</v>
      </c>
    </row>
    <row r="96" spans="1:101" x14ac:dyDescent="0.35">
      <c r="A96" t="s">
        <v>229</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87">
        <f>(BX$21*$B$2*(BX$19+(IF(BX$19=100,0,1))))</f>
        <v>0</v>
      </c>
      <c r="BY96" s="300">
        <f>IF('Hoja De Calculo'!BZ$13&gt;='Hoja De Calculo'!BY$13,IF(BY$18=100,($BX$21*BY$18*$B$2)-SUM($I96:BX96),IF(BY$18&gt;BX$19,((BY$18-BX$19+1)*$B$2*$BX$21),IF(BY$18&gt;=BX$19,$BX$21*$B$2))),0)</f>
        <v>0</v>
      </c>
      <c r="BZ96" s="300">
        <f>IF('Hoja De Calculo'!CA$13&gt;='Hoja De Calculo'!BZ$13,IF(BZ$18=100,($BX$21*BZ$18*$B$2)-SUM($I96:BY96),IF(BZ$18&gt;BY$19,((BZ$18-BY$19+1)*$B$2*$BX$21),IF(BZ$18&gt;=BY$19,$BX$21*$B$2))),0)</f>
        <v>0</v>
      </c>
      <c r="CA96" s="300">
        <f>IF('Hoja De Calculo'!CB$13&gt;='Hoja De Calculo'!CA$13,IF(CA$18=100,($BX$21*CA$18*$B$2)-SUM($I96:BZ96),IF(CA$18&gt;BZ$19,((CA$18-BZ$19+1)*$B$2*$BX$21),IF(CA$18&gt;=BZ$19,$BX$21*$B$2))),0)</f>
        <v>0</v>
      </c>
      <c r="CB96" s="300">
        <f>IF('Hoja De Calculo'!CC$13&gt;='Hoja De Calculo'!CB$13,IF(CB$18=100,($BX$21*CB$18*$B$2)-SUM($I96:CA96),IF(CB$18&gt;CA$19,((CB$18-CA$19+1)*$B$2*$BX$21),IF(CB$18&gt;=CA$19,$BX$21*$B$2))),0)</f>
        <v>0</v>
      </c>
      <c r="CC96" s="300">
        <f>IF('Hoja De Calculo'!CD$13&gt;='Hoja De Calculo'!CC$13,IF(CC$18=100,($BX$21*CC$18*$B$2)-SUM($I96:CB96),IF(CC$18&gt;CB$19,((CC$18-CB$19+1)*$B$2*$BX$21),IF(CC$18&gt;=CB$19,$BX$21*$B$2))),0)</f>
        <v>0</v>
      </c>
      <c r="CD96" s="300">
        <f>IF('Hoja De Calculo'!CE$13&gt;='Hoja De Calculo'!CD$13,IF(CD$18=100,($BX$21*CD$18*$B$2)-SUM($I96:CC96),IF(CD$18&gt;CC$19,((CD$18-CC$19+1)*$B$2*$BX$21),IF(CD$18&gt;=CC$19,$BX$21*$B$2))),0)</f>
        <v>0</v>
      </c>
      <c r="CE96" s="300">
        <f>IF('Hoja De Calculo'!CF$13&gt;='Hoja De Calculo'!CE$13,IF(CE$18=100,($BX$21*CE$18*$B$2)-SUM($I96:CD96),IF(CE$18&gt;CD$19,((CE$18-CD$19+1)*$B$2*$BX$21),IF(CE$18&gt;=CD$19,$BX$21*$B$2))),0)</f>
        <v>0</v>
      </c>
      <c r="CF96" s="300">
        <f>IF('Hoja De Calculo'!CG$13&gt;='Hoja De Calculo'!CF$13,IF(CF$18=100,($BX$21*CF$18*$B$2)-SUM($I96:CE96),IF(CF$18&gt;CE$19,((CF$18-CE$19+1)*$B$2*$BX$21),IF(CF$18&gt;=CE$19,$BX$21*$B$2))),0)</f>
        <v>0</v>
      </c>
      <c r="CG96" s="300">
        <f>IF('Hoja De Calculo'!CH$13&gt;='Hoja De Calculo'!CG$13,IF(CG$18=100,($BX$21*CG$18*$B$2)-SUM($I96:CF96),IF(CG$18&gt;CF$19,((CG$18-CF$19+1)*$B$2*$BX$21),IF(CG$18&gt;=CF$19,$BX$21*$B$2))),0)</f>
        <v>0</v>
      </c>
      <c r="CH96" s="300">
        <f>IF('Hoja De Calculo'!CI$13&gt;='Hoja De Calculo'!CH$13,IF(CH$18=100,($BX$21*CH$18*$B$2)-SUM($I96:CG96),IF(CH$18&gt;CG$19,((CH$18-CG$19+1)*$B$2*$BX$21),IF(CH$18&gt;=CG$19,$BX$21*$B$2))),0)</f>
        <v>0</v>
      </c>
      <c r="CI96" s="300">
        <f>IF('Hoja De Calculo'!CJ$13&gt;='Hoja De Calculo'!CI$13,IF(CI$18=100,($BX$21*CI$18*$B$2)-SUM($I96:CH96),IF(CI$18&gt;CH$19,((CI$18-CH$19+1)*$B$2*$BX$21),IF(CI$18&gt;=CH$19,$BX$21*$B$2))),0)</f>
        <v>0</v>
      </c>
      <c r="CJ96" s="300">
        <f>IF('Hoja De Calculo'!CK$13&gt;='Hoja De Calculo'!CJ$13,IF(CJ$18=100,($BX$21*CJ$18*$B$2)-SUM($I96:CI96),IF(CJ$18&gt;CI$19,((CJ$18-CI$19+1)*$B$2*$BX$21),IF(CJ$18&gt;=CI$19,$BX$21*$B$2))),0)</f>
        <v>0</v>
      </c>
      <c r="CK96" s="300">
        <f>IF('Hoja De Calculo'!CL$13&gt;='Hoja De Calculo'!CK$13,IF(CK$18=100,($BX$21*CK$18*$B$2)-SUM($I96:CJ96),IF(CK$18&gt;CJ$19,((CK$18-CJ$19+1)*$B$2*$BX$21),IF(CK$18&gt;=CJ$19,$BX$21*$B$2))),0)</f>
        <v>0</v>
      </c>
      <c r="CL96" s="300">
        <f>IF('Hoja De Calculo'!CM$13&gt;='Hoja De Calculo'!CL$13,IF(CL$18=100,($BX$21*CL$18*$B$2)-SUM($I96:CK96),IF(CL$18&gt;CK$19,((CL$18-CK$19+1)*$B$2*$BX$21),IF(CL$18&gt;=CK$19,$BX$21*$B$2))),0)</f>
        <v>0</v>
      </c>
      <c r="CM96" s="300">
        <f>IF('Hoja De Calculo'!CN$13&gt;='Hoja De Calculo'!CM$13,IF(CM$18=100,($BX$21*CM$18*$B$2)-SUM($I96:CL96),IF(CM$18&gt;CL$19,((CM$18-CL$19+1)*$B$2*$BX$21),IF(CM$18&gt;=CL$19,$BX$21*$B$2))),0)</f>
        <v>0</v>
      </c>
      <c r="CN96" s="300">
        <f>IF('Hoja De Calculo'!CO$13&gt;='Hoja De Calculo'!CN$13,IF(CN$18=100,($BX$21*CN$18*$B$2)-SUM($I96:CM96),IF(CN$18&gt;CM$19,((CN$18-CM$19+1)*$B$2*$BX$21),IF(CN$18&gt;=CM$19,$BX$21*$B$2))),0)</f>
        <v>0</v>
      </c>
      <c r="CO96" s="300">
        <f>IF('Hoja De Calculo'!CP$13&gt;='Hoja De Calculo'!CO$13,IF(CO$18=100,($BX$21*CO$18*$B$2)-SUM($I96:CN96),IF(CO$18&gt;CN$19,((CO$18-CN$19+1)*$B$2*$BX$21),IF(CO$18&gt;=CN$19,$BX$21*$B$2))),0)</f>
        <v>0</v>
      </c>
      <c r="CP96" s="300">
        <f>IF('Hoja De Calculo'!CQ$13&gt;='Hoja De Calculo'!CP$13,IF(CP$18=100,($BX$21*CP$18*$B$2)-SUM($I96:CO96),IF(CP$18&gt;CO$19,((CP$18-CO$19+1)*$B$2*$BX$21),IF(CP$18&gt;=CO$19,$BX$21*$B$2))),0)</f>
        <v>0</v>
      </c>
      <c r="CQ96" s="300">
        <f>IF('Hoja De Calculo'!CR$13&gt;='Hoja De Calculo'!CQ$13,IF(CQ$18=100,($BX$21*CQ$18*$B$2)-SUM($I96:CP96),IF(CQ$18&gt;CP$19,((CQ$18-CP$19+1)*$B$2*$BX$21),IF(CQ$18&gt;=CP$19,$BX$21*$B$2))),0)</f>
        <v>0</v>
      </c>
      <c r="CR96" s="300">
        <f>IF('Hoja De Calculo'!CS$13&gt;='Hoja De Calculo'!CR$13,IF(CR$18=100,($BX$21*CR$18*$B$2)-SUM($I96:CQ96),IF(CR$18&gt;CQ$19,((CR$18-CQ$19+1)*$B$2*$BX$21),IF(CR$18&gt;=CQ$19,$BX$21*$B$2))),0)</f>
        <v>0</v>
      </c>
      <c r="CS96" s="300">
        <f>IF('Hoja De Calculo'!CT$13&gt;='Hoja De Calculo'!CS$13,IF(CS$18=100,($BX$21*CS$18*$B$2)-SUM($I96:CR96),IF(CS$18&gt;CR$19,((CS$18-CR$19+1)*$B$2*$BX$21),IF(CS$18&gt;=CR$19,$BX$21*$B$2))),0)</f>
        <v>0</v>
      </c>
      <c r="CT96" s="300">
        <f>IF('Hoja De Calculo'!CU$13&gt;='Hoja De Calculo'!CT$13,IF(CT$18=100,($BX$21*CT$18*$B$2)-SUM($I96:CS96),IF(CT$18&gt;CS$19,((CT$18-CS$19+1)*$B$2*$BX$21),IF(CT$18&gt;=CS$19,$BX$21*$B$2))),0)</f>
        <v>0</v>
      </c>
      <c r="CU96" s="300">
        <f>IF('Hoja De Calculo'!CV$13&gt;='Hoja De Calculo'!CU$13,IF(CU$18=100,($BX$21*CU$18*$B$2)-SUM($I96:CT96),IF(CU$18&gt;CT$19,((CU$18-CT$19+1)*$B$2*$BX$21),IF(CU$18&gt;=CT$19,$BX$21*$B$2))),0)</f>
        <v>0</v>
      </c>
      <c r="CV96" s="300">
        <f>IF('Hoja De Calculo'!CW$13&gt;='Hoja De Calculo'!CV$13,IF(CV$18=100,($BX$21*CV$18*$B$2)-SUM($I96:CU96),IF(CV$18&gt;CU$19,((CV$18-CU$19+1)*$B$2*$BX$21),IF(CV$18&gt;=CU$19,$BX$21*$B$2))),0)</f>
        <v>0</v>
      </c>
      <c r="CW96" s="300">
        <f>IF('Hoja De Calculo'!CX$13&gt;='Hoja De Calculo'!CW$13,IF(CW$18=100,($BX$21*CW$18*$B$2)-SUM($I96:CV96),IF(CW$18&gt;CV$19,((CW$18-CV$19+1)*$B$2*$BX$21),IF(CW$18&gt;=CV$19,$BX$21*$B$2))),0)</f>
        <v>0</v>
      </c>
    </row>
    <row r="97" spans="1:101" x14ac:dyDescent="0.35">
      <c r="A97" t="s">
        <v>230</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87">
        <f>(BY$21*$B$2*(BY$19+(IF(BY$19=100,0,1))))</f>
        <v>0</v>
      </c>
      <c r="BZ97" s="300">
        <f>IF('Hoja De Calculo'!CA$13&gt;='Hoja De Calculo'!BZ$13,IF(BZ$18=100,($BY$21*BZ$18*$B$2)-SUM($I97:BY97),IF(BZ$18&gt;BY$19,((BZ$18-BY$19+1)*$B$2*$BY$21),IF(BZ$18&gt;=BY$19,$BY$21*$B$2))),0)</f>
        <v>0</v>
      </c>
      <c r="CA97" s="300">
        <f>IF('Hoja De Calculo'!CB$13&gt;='Hoja De Calculo'!CA$13,IF(CA$18=100,($BY$21*CA$18*$B$2)-SUM($I97:BZ97),IF(CA$18&gt;BZ$19,((CA$18-BZ$19+1)*$B$2*$BY$21),IF(CA$18&gt;=BZ$19,$BY$21*$B$2))),0)</f>
        <v>0</v>
      </c>
      <c r="CB97" s="300">
        <f>IF('Hoja De Calculo'!CC$13&gt;='Hoja De Calculo'!CB$13,IF(CB$18=100,($BY$21*CB$18*$B$2)-SUM($I97:CA97),IF(CB$18&gt;CA$19,((CB$18-CA$19+1)*$B$2*$BY$21),IF(CB$18&gt;=CA$19,$BY$21*$B$2))),0)</f>
        <v>0</v>
      </c>
      <c r="CC97" s="300">
        <f>IF('Hoja De Calculo'!CD$13&gt;='Hoja De Calculo'!CC$13,IF(CC$18=100,($BY$21*CC$18*$B$2)-SUM($I97:CB97),IF(CC$18&gt;CB$19,((CC$18-CB$19+1)*$B$2*$BY$21),IF(CC$18&gt;=CB$19,$BY$21*$B$2))),0)</f>
        <v>0</v>
      </c>
      <c r="CD97" s="300">
        <f>IF('Hoja De Calculo'!CE$13&gt;='Hoja De Calculo'!CD$13,IF(CD$18=100,($BY$21*CD$18*$B$2)-SUM($I97:CC97),IF(CD$18&gt;CC$19,((CD$18-CC$19+1)*$B$2*$BY$21),IF(CD$18&gt;=CC$19,$BY$21*$B$2))),0)</f>
        <v>0</v>
      </c>
      <c r="CE97" s="300">
        <f>IF('Hoja De Calculo'!CF$13&gt;='Hoja De Calculo'!CE$13,IF(CE$18=100,($BY$21*CE$18*$B$2)-SUM($I97:CD97),IF(CE$18&gt;CD$19,((CE$18-CD$19+1)*$B$2*$BY$21),IF(CE$18&gt;=CD$19,$BY$21*$B$2))),0)</f>
        <v>0</v>
      </c>
      <c r="CF97" s="300">
        <f>IF('Hoja De Calculo'!CG$13&gt;='Hoja De Calculo'!CF$13,IF(CF$18=100,($BY$21*CF$18*$B$2)-SUM($I97:CE97),IF(CF$18&gt;CE$19,((CF$18-CE$19+1)*$B$2*$BY$21),IF(CF$18&gt;=CE$19,$BY$21*$B$2))),0)</f>
        <v>0</v>
      </c>
      <c r="CG97" s="300">
        <f>IF('Hoja De Calculo'!CH$13&gt;='Hoja De Calculo'!CG$13,IF(CG$18=100,($BY$21*CG$18*$B$2)-SUM($I97:CF97),IF(CG$18&gt;CF$19,((CG$18-CF$19+1)*$B$2*$BY$21),IF(CG$18&gt;=CF$19,$BY$21*$B$2))),0)</f>
        <v>0</v>
      </c>
      <c r="CH97" s="300">
        <f>IF('Hoja De Calculo'!CI$13&gt;='Hoja De Calculo'!CH$13,IF(CH$18=100,($BY$21*CH$18*$B$2)-SUM($I97:CG97),IF(CH$18&gt;CG$19,((CH$18-CG$19+1)*$B$2*$BY$21),IF(CH$18&gt;=CG$19,$BY$21*$B$2))),0)</f>
        <v>0</v>
      </c>
      <c r="CI97" s="300">
        <f>IF('Hoja De Calculo'!CJ$13&gt;='Hoja De Calculo'!CI$13,IF(CI$18=100,($BY$21*CI$18*$B$2)-SUM($I97:CH97),IF(CI$18&gt;CH$19,((CI$18-CH$19+1)*$B$2*$BY$21),IF(CI$18&gt;=CH$19,$BY$21*$B$2))),0)</f>
        <v>0</v>
      </c>
      <c r="CJ97" s="300">
        <f>IF('Hoja De Calculo'!CK$13&gt;='Hoja De Calculo'!CJ$13,IF(CJ$18=100,($BY$21*CJ$18*$B$2)-SUM($I97:CI97),IF(CJ$18&gt;CI$19,((CJ$18-CI$19+1)*$B$2*$BY$21),IF(CJ$18&gt;=CI$19,$BY$21*$B$2))),0)</f>
        <v>0</v>
      </c>
      <c r="CK97" s="300">
        <f>IF('Hoja De Calculo'!CL$13&gt;='Hoja De Calculo'!CK$13,IF(CK$18=100,($BY$21*CK$18*$B$2)-SUM($I97:CJ97),IF(CK$18&gt;CJ$19,((CK$18-CJ$19+1)*$B$2*$BY$21),IF(CK$18&gt;=CJ$19,$BY$21*$B$2))),0)</f>
        <v>0</v>
      </c>
      <c r="CL97" s="300">
        <f>IF('Hoja De Calculo'!CM$13&gt;='Hoja De Calculo'!CL$13,IF(CL$18=100,($BY$21*CL$18*$B$2)-SUM($I97:CK97),IF(CL$18&gt;CK$19,((CL$18-CK$19+1)*$B$2*$BY$21),IF(CL$18&gt;=CK$19,$BY$21*$B$2))),0)</f>
        <v>0</v>
      </c>
      <c r="CM97" s="300">
        <f>IF('Hoja De Calculo'!CN$13&gt;='Hoja De Calculo'!CM$13,IF(CM$18=100,($BY$21*CM$18*$B$2)-SUM($I97:CL97),IF(CM$18&gt;CL$19,((CM$18-CL$19+1)*$B$2*$BY$21),IF(CM$18&gt;=CL$19,$BY$21*$B$2))),0)</f>
        <v>0</v>
      </c>
      <c r="CN97" s="300">
        <f>IF('Hoja De Calculo'!CO$13&gt;='Hoja De Calculo'!CN$13,IF(CN$18=100,($BY$21*CN$18*$B$2)-SUM($I97:CM97),IF(CN$18&gt;CM$19,((CN$18-CM$19+1)*$B$2*$BY$21),IF(CN$18&gt;=CM$19,$BY$21*$B$2))),0)</f>
        <v>0</v>
      </c>
      <c r="CO97" s="300">
        <f>IF('Hoja De Calculo'!CP$13&gt;='Hoja De Calculo'!CO$13,IF(CO$18=100,($BY$21*CO$18*$B$2)-SUM($I97:CN97),IF(CO$18&gt;CN$19,((CO$18-CN$19+1)*$B$2*$BY$21),IF(CO$18&gt;=CN$19,$BY$21*$B$2))),0)</f>
        <v>0</v>
      </c>
      <c r="CP97" s="300">
        <f>IF('Hoja De Calculo'!CQ$13&gt;='Hoja De Calculo'!CP$13,IF(CP$18=100,($BY$21*CP$18*$B$2)-SUM($I97:CO97),IF(CP$18&gt;CO$19,((CP$18-CO$19+1)*$B$2*$BY$21),IF(CP$18&gt;=CO$19,$BY$21*$B$2))),0)</f>
        <v>0</v>
      </c>
      <c r="CQ97" s="300">
        <f>IF('Hoja De Calculo'!CR$13&gt;='Hoja De Calculo'!CQ$13,IF(CQ$18=100,($BY$21*CQ$18*$B$2)-SUM($I97:CP97),IF(CQ$18&gt;CP$19,((CQ$18-CP$19+1)*$B$2*$BY$21),IF(CQ$18&gt;=CP$19,$BY$21*$B$2))),0)</f>
        <v>0</v>
      </c>
      <c r="CR97" s="300">
        <f>IF('Hoja De Calculo'!CS$13&gt;='Hoja De Calculo'!CR$13,IF(CR$18=100,($BY$21*CR$18*$B$2)-SUM($I97:CQ97),IF(CR$18&gt;CQ$19,((CR$18-CQ$19+1)*$B$2*$BY$21),IF(CR$18&gt;=CQ$19,$BY$21*$B$2))),0)</f>
        <v>0</v>
      </c>
      <c r="CS97" s="300">
        <f>IF('Hoja De Calculo'!CT$13&gt;='Hoja De Calculo'!CS$13,IF(CS$18=100,($BY$21*CS$18*$B$2)-SUM($I97:CR97),IF(CS$18&gt;CR$19,((CS$18-CR$19+1)*$B$2*$BY$21),IF(CS$18&gt;=CR$19,$BY$21*$B$2))),0)</f>
        <v>0</v>
      </c>
      <c r="CT97" s="300">
        <f>IF('Hoja De Calculo'!CU$13&gt;='Hoja De Calculo'!CT$13,IF(CT$18=100,($BY$21*CT$18*$B$2)-SUM($I97:CS97),IF(CT$18&gt;CS$19,((CT$18-CS$19+1)*$B$2*$BY$21),IF(CT$18&gt;=CS$19,$BY$21*$B$2))),0)</f>
        <v>0</v>
      </c>
      <c r="CU97" s="300">
        <f>IF('Hoja De Calculo'!CV$13&gt;='Hoja De Calculo'!CU$13,IF(CU$18=100,($BY$21*CU$18*$B$2)-SUM($I97:CT97),IF(CU$18&gt;CT$19,((CU$18-CT$19+1)*$B$2*$BY$21),IF(CU$18&gt;=CT$19,$BY$21*$B$2))),0)</f>
        <v>0</v>
      </c>
      <c r="CV97" s="300">
        <f>IF('Hoja De Calculo'!CW$13&gt;='Hoja De Calculo'!CV$13,IF(CV$18=100,($BY$21*CV$18*$B$2)-SUM($I97:CU97),IF(CV$18&gt;CU$19,((CV$18-CU$19+1)*$B$2*$BY$21),IF(CV$18&gt;=CU$19,$BY$21*$B$2))),0)</f>
        <v>0</v>
      </c>
      <c r="CW97" s="300">
        <f>IF('Hoja De Calculo'!CX$13&gt;='Hoja De Calculo'!CW$13,IF(CW$18=100,($BY$21*CW$18*$B$2)-SUM($I97:CV97),IF(CW$18&gt;CV$19,((CW$18-CV$19+1)*$B$2*$BY$21),IF(CW$18&gt;=CV$19,$BY$21*$B$2))),0)</f>
        <v>0</v>
      </c>
    </row>
    <row r="98" spans="1:101" x14ac:dyDescent="0.35">
      <c r="A98" t="s">
        <v>231</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87">
        <f>(BZ$21*$B$2*(BZ$19+(IF(BZ$19=100,0,1))))</f>
        <v>0</v>
      </c>
      <c r="CA98" s="300">
        <f>IF('Hoja De Calculo'!CB$13&gt;='Hoja De Calculo'!CA$13,IF(CA$18=100,($BZ$21*CA$18*$B$2)-SUM($I98:BZ98),IF(CA$18&gt;BZ$19,((CA$18-BZ$19+1)*$B$2*$BZ$21),IF(CA$18&gt;=BZ$19,$BZ$21*$B$2))),0)</f>
        <v>0</v>
      </c>
      <c r="CB98" s="300">
        <f>IF('Hoja De Calculo'!CC$13&gt;='Hoja De Calculo'!CB$13,IF(CB$18=100,($BZ$21*CB$18*$B$2)-SUM($I98:CA98),IF(CB$18&gt;CA$19,((CB$18-CA$19+1)*$B$2*$BZ$21),IF(CB$18&gt;=CA$19,$BZ$21*$B$2))),0)</f>
        <v>0</v>
      </c>
      <c r="CC98" s="300">
        <f>IF('Hoja De Calculo'!CD$13&gt;='Hoja De Calculo'!CC$13,IF(CC$18=100,($BZ$21*CC$18*$B$2)-SUM($I98:CB98),IF(CC$18&gt;CB$19,((CC$18-CB$19+1)*$B$2*$BZ$21),IF(CC$18&gt;=CB$19,$BZ$21*$B$2))),0)</f>
        <v>0</v>
      </c>
      <c r="CD98" s="300">
        <f>IF('Hoja De Calculo'!CE$13&gt;='Hoja De Calculo'!CD$13,IF(CD$18=100,($BZ$21*CD$18*$B$2)-SUM($I98:CC98),IF(CD$18&gt;CC$19,((CD$18-CC$19+1)*$B$2*$BZ$21),IF(CD$18&gt;=CC$19,$BZ$21*$B$2))),0)</f>
        <v>0</v>
      </c>
      <c r="CE98" s="300">
        <f>IF('Hoja De Calculo'!CF$13&gt;='Hoja De Calculo'!CE$13,IF(CE$18=100,($BZ$21*CE$18*$B$2)-SUM($I98:CD98),IF(CE$18&gt;CD$19,((CE$18-CD$19+1)*$B$2*$BZ$21),IF(CE$18&gt;=CD$19,$BZ$21*$B$2))),0)</f>
        <v>0</v>
      </c>
      <c r="CF98" s="300">
        <f>IF('Hoja De Calculo'!CG$13&gt;='Hoja De Calculo'!CF$13,IF(CF$18=100,($BZ$21*CF$18*$B$2)-SUM($I98:CE98),IF(CF$18&gt;CE$19,((CF$18-CE$19+1)*$B$2*$BZ$21),IF(CF$18&gt;=CE$19,$BZ$21*$B$2))),0)</f>
        <v>0</v>
      </c>
      <c r="CG98" s="300">
        <f>IF('Hoja De Calculo'!CH$13&gt;='Hoja De Calculo'!CG$13,IF(CG$18=100,($BZ$21*CG$18*$B$2)-SUM($I98:CF98),IF(CG$18&gt;CF$19,((CG$18-CF$19+1)*$B$2*$BZ$21),IF(CG$18&gt;=CF$19,$BZ$21*$B$2))),0)</f>
        <v>0</v>
      </c>
      <c r="CH98" s="300">
        <f>IF('Hoja De Calculo'!CI$13&gt;='Hoja De Calculo'!CH$13,IF(CH$18=100,($BZ$21*CH$18*$B$2)-SUM($I98:CG98),IF(CH$18&gt;CG$19,((CH$18-CG$19+1)*$B$2*$BZ$21),IF(CH$18&gt;=CG$19,$BZ$21*$B$2))),0)</f>
        <v>0</v>
      </c>
      <c r="CI98" s="300">
        <f>IF('Hoja De Calculo'!CJ$13&gt;='Hoja De Calculo'!CI$13,IF(CI$18=100,($BZ$21*CI$18*$B$2)-SUM($I98:CH98),IF(CI$18&gt;CH$19,((CI$18-CH$19+1)*$B$2*$BZ$21),IF(CI$18&gt;=CH$19,$BZ$21*$B$2))),0)</f>
        <v>0</v>
      </c>
      <c r="CJ98" s="300">
        <f>IF('Hoja De Calculo'!CK$13&gt;='Hoja De Calculo'!CJ$13,IF(CJ$18=100,($BZ$21*CJ$18*$B$2)-SUM($I98:CI98),IF(CJ$18&gt;CI$19,((CJ$18-CI$19+1)*$B$2*$BZ$21),IF(CJ$18&gt;=CI$19,$BZ$21*$B$2))),0)</f>
        <v>0</v>
      </c>
      <c r="CK98" s="300">
        <f>IF('Hoja De Calculo'!CL$13&gt;='Hoja De Calculo'!CK$13,IF(CK$18=100,($BZ$21*CK$18*$B$2)-SUM($I98:CJ98),IF(CK$18&gt;CJ$19,((CK$18-CJ$19+1)*$B$2*$BZ$21),IF(CK$18&gt;=CJ$19,$BZ$21*$B$2))),0)</f>
        <v>0</v>
      </c>
      <c r="CL98" s="300">
        <f>IF('Hoja De Calculo'!CM$13&gt;='Hoja De Calculo'!CL$13,IF(CL$18=100,($BZ$21*CL$18*$B$2)-SUM($I98:CK98),IF(CL$18&gt;CK$19,((CL$18-CK$19+1)*$B$2*$BZ$21),IF(CL$18&gt;=CK$19,$BZ$21*$B$2))),0)</f>
        <v>0</v>
      </c>
      <c r="CM98" s="300">
        <f>IF('Hoja De Calculo'!CN$13&gt;='Hoja De Calculo'!CM$13,IF(CM$18=100,($BZ$21*CM$18*$B$2)-SUM($I98:CL98),IF(CM$18&gt;CL$19,((CM$18-CL$19+1)*$B$2*$BZ$21),IF(CM$18&gt;=CL$19,$BZ$21*$B$2))),0)</f>
        <v>0</v>
      </c>
      <c r="CN98" s="300">
        <f>IF('Hoja De Calculo'!CO$13&gt;='Hoja De Calculo'!CN$13,IF(CN$18=100,($BZ$21*CN$18*$B$2)-SUM($I98:CM98),IF(CN$18&gt;CM$19,((CN$18-CM$19+1)*$B$2*$BZ$21),IF(CN$18&gt;=CM$19,$BZ$21*$B$2))),0)</f>
        <v>0</v>
      </c>
      <c r="CO98" s="300">
        <f>IF('Hoja De Calculo'!CP$13&gt;='Hoja De Calculo'!CO$13,IF(CO$18=100,($BZ$21*CO$18*$B$2)-SUM($I98:CN98),IF(CO$18&gt;CN$19,((CO$18-CN$19+1)*$B$2*$BZ$21),IF(CO$18&gt;=CN$19,$BZ$21*$B$2))),0)</f>
        <v>0</v>
      </c>
      <c r="CP98" s="300">
        <f>IF('Hoja De Calculo'!CQ$13&gt;='Hoja De Calculo'!CP$13,IF(CP$18=100,($BZ$21*CP$18*$B$2)-SUM($I98:CO98),IF(CP$18&gt;CO$19,((CP$18-CO$19+1)*$B$2*$BZ$21),IF(CP$18&gt;=CO$19,$BZ$21*$B$2))),0)</f>
        <v>0</v>
      </c>
      <c r="CQ98" s="300">
        <f>IF('Hoja De Calculo'!CR$13&gt;='Hoja De Calculo'!CQ$13,IF(CQ$18=100,($BZ$21*CQ$18*$B$2)-SUM($I98:CP98),IF(CQ$18&gt;CP$19,((CQ$18-CP$19+1)*$B$2*$BZ$21),IF(CQ$18&gt;=CP$19,$BZ$21*$B$2))),0)</f>
        <v>0</v>
      </c>
      <c r="CR98" s="300">
        <f>IF('Hoja De Calculo'!CS$13&gt;='Hoja De Calculo'!CR$13,IF(CR$18=100,($BZ$21*CR$18*$B$2)-SUM($I98:CQ98),IF(CR$18&gt;CQ$19,((CR$18-CQ$19+1)*$B$2*$BZ$21),IF(CR$18&gt;=CQ$19,$BZ$21*$B$2))),0)</f>
        <v>0</v>
      </c>
      <c r="CS98" s="300">
        <f>IF('Hoja De Calculo'!CT$13&gt;='Hoja De Calculo'!CS$13,IF(CS$18=100,($BZ$21*CS$18*$B$2)-SUM($I98:CR98),IF(CS$18&gt;CR$19,((CS$18-CR$19+1)*$B$2*$BZ$21),IF(CS$18&gt;=CR$19,$BZ$21*$B$2))),0)</f>
        <v>0</v>
      </c>
      <c r="CT98" s="300">
        <f>IF('Hoja De Calculo'!CU$13&gt;='Hoja De Calculo'!CT$13,IF(CT$18=100,($BZ$21*CT$18*$B$2)-SUM($I98:CS98),IF(CT$18&gt;CS$19,((CT$18-CS$19+1)*$B$2*$BZ$21),IF(CT$18&gt;=CS$19,$BZ$21*$B$2))),0)</f>
        <v>0</v>
      </c>
      <c r="CU98" s="300">
        <f>IF('Hoja De Calculo'!CV$13&gt;='Hoja De Calculo'!CU$13,IF(CU$18=100,($BZ$21*CU$18*$B$2)-SUM($I98:CT98),IF(CU$18&gt;CT$19,((CU$18-CT$19+1)*$B$2*$BZ$21),IF(CU$18&gt;=CT$19,$BZ$21*$B$2))),0)</f>
        <v>0</v>
      </c>
      <c r="CV98" s="300">
        <f>IF('Hoja De Calculo'!CW$13&gt;='Hoja De Calculo'!CV$13,IF(CV$18=100,($BZ$21*CV$18*$B$2)-SUM($I98:CU98),IF(CV$18&gt;CU$19,((CV$18-CU$19+1)*$B$2*$BZ$21),IF(CV$18&gt;=CU$19,$BZ$21*$B$2))),0)</f>
        <v>0</v>
      </c>
      <c r="CW98" s="300">
        <f>IF('Hoja De Calculo'!CX$13&gt;='Hoja De Calculo'!CW$13,IF(CW$18=100,($BZ$21*CW$18*$B$2)-SUM($I98:CV98),IF(CW$18&gt;CV$19,((CW$18-CV$19+1)*$B$2*$BZ$21),IF(CW$18&gt;=CV$19,$BZ$21*$B$2))),0)</f>
        <v>0</v>
      </c>
    </row>
    <row r="99" spans="1:101" x14ac:dyDescent="0.35">
      <c r="A99" t="s">
        <v>232</v>
      </c>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87">
        <f>(CA$21*$B$2*(CA$19+(IF(CA$19=100,0,1))))</f>
        <v>0</v>
      </c>
      <c r="CB99" s="300">
        <f>IF('Hoja De Calculo'!CC$13&gt;='Hoja De Calculo'!CB$13,IF(CB$18=100,($CA$21*CB$18*$B$2)-SUM($I99:CA99),IF(CB$18&gt;CA$19,((CB$18-CA$19+1)*$B$2*$CA$21),IF(CB$18&gt;=CA$19,$CA$21*$B$2))),0)</f>
        <v>0</v>
      </c>
      <c r="CC99" s="300">
        <f>IF('Hoja De Calculo'!CD$13&gt;='Hoja De Calculo'!CC$13,IF(CC$18=100,($CA$21*CC$18*$B$2)-SUM($I99:CB99),IF(CC$18&gt;CB$19,((CC$18-CB$19+1)*$B$2*$CA$21),IF(CC$18&gt;=CB$19,$CA$21*$B$2))),0)</f>
        <v>0</v>
      </c>
      <c r="CD99" s="300">
        <f>IF('Hoja De Calculo'!CE$13&gt;='Hoja De Calculo'!CD$13,IF(CD$18=100,($CA$21*CD$18*$B$2)-SUM($I99:CC99),IF(CD$18&gt;CC$19,((CD$18-CC$19+1)*$B$2*$CA$21),IF(CD$18&gt;=CC$19,$CA$21*$B$2))),0)</f>
        <v>0</v>
      </c>
      <c r="CE99" s="300">
        <f>IF('Hoja De Calculo'!CF$13&gt;='Hoja De Calculo'!CE$13,IF(CE$18=100,($CA$21*CE$18*$B$2)-SUM($I99:CD99),IF(CE$18&gt;CD$19,((CE$18-CD$19+1)*$B$2*$CA$21),IF(CE$18&gt;=CD$19,$CA$21*$B$2))),0)</f>
        <v>0</v>
      </c>
      <c r="CF99" s="300">
        <f>IF('Hoja De Calculo'!CG$13&gt;='Hoja De Calculo'!CF$13,IF(CF$18=100,($CA$21*CF$18*$B$2)-SUM($I99:CE99),IF(CF$18&gt;CE$19,((CF$18-CE$19+1)*$B$2*$CA$21),IF(CF$18&gt;=CE$19,$CA$21*$B$2))),0)</f>
        <v>0</v>
      </c>
      <c r="CG99" s="300">
        <f>IF('Hoja De Calculo'!CH$13&gt;='Hoja De Calculo'!CG$13,IF(CG$18=100,($CA$21*CG$18*$B$2)-SUM($I99:CF99),IF(CG$18&gt;CF$19,((CG$18-CF$19+1)*$B$2*$CA$21),IF(CG$18&gt;=CF$19,$CA$21*$B$2))),0)</f>
        <v>0</v>
      </c>
      <c r="CH99" s="300">
        <f>IF('Hoja De Calculo'!CI$13&gt;='Hoja De Calculo'!CH$13,IF(CH$18=100,($CA$21*CH$18*$B$2)-SUM($I99:CG99),IF(CH$18&gt;CG$19,((CH$18-CG$19+1)*$B$2*$CA$21),IF(CH$18&gt;=CG$19,$CA$21*$B$2))),0)</f>
        <v>0</v>
      </c>
      <c r="CI99" s="300">
        <f>IF('Hoja De Calculo'!CJ$13&gt;='Hoja De Calculo'!CI$13,IF(CI$18=100,($CA$21*CI$18*$B$2)-SUM($I99:CH99),IF(CI$18&gt;CH$19,((CI$18-CH$19+1)*$B$2*$CA$21),IF(CI$18&gt;=CH$19,$CA$21*$B$2))),0)</f>
        <v>0</v>
      </c>
      <c r="CJ99" s="300">
        <f>IF('Hoja De Calculo'!CK$13&gt;='Hoja De Calculo'!CJ$13,IF(CJ$18=100,($CA$21*CJ$18*$B$2)-SUM($I99:CI99),IF(CJ$18&gt;CI$19,((CJ$18-CI$19+1)*$B$2*$CA$21),IF(CJ$18&gt;=CI$19,$CA$21*$B$2))),0)</f>
        <v>0</v>
      </c>
      <c r="CK99" s="300">
        <f>IF('Hoja De Calculo'!CL$13&gt;='Hoja De Calculo'!CK$13,IF(CK$18=100,($CA$21*CK$18*$B$2)-SUM($I99:CJ99),IF(CK$18&gt;CJ$19,((CK$18-CJ$19+1)*$B$2*$CA$21),IF(CK$18&gt;=CJ$19,$CA$21*$B$2))),0)</f>
        <v>0</v>
      </c>
      <c r="CL99" s="300">
        <f>IF('Hoja De Calculo'!CM$13&gt;='Hoja De Calculo'!CL$13,IF(CL$18=100,($CA$21*CL$18*$B$2)-SUM($I99:CK99),IF(CL$18&gt;CK$19,((CL$18-CK$19+1)*$B$2*$CA$21),IF(CL$18&gt;=CK$19,$CA$21*$B$2))),0)</f>
        <v>0</v>
      </c>
      <c r="CM99" s="300">
        <f>IF('Hoja De Calculo'!CN$13&gt;='Hoja De Calculo'!CM$13,IF(CM$18=100,($CA$21*CM$18*$B$2)-SUM($I99:CL99),IF(CM$18&gt;CL$19,((CM$18-CL$19+1)*$B$2*$CA$21),IF(CM$18&gt;=CL$19,$CA$21*$B$2))),0)</f>
        <v>0</v>
      </c>
      <c r="CN99" s="300">
        <f>IF('Hoja De Calculo'!CO$13&gt;='Hoja De Calculo'!CN$13,IF(CN$18=100,($CA$21*CN$18*$B$2)-SUM($I99:CM99),IF(CN$18&gt;CM$19,((CN$18-CM$19+1)*$B$2*$CA$21),IF(CN$18&gt;=CM$19,$CA$21*$B$2))),0)</f>
        <v>0</v>
      </c>
      <c r="CO99" s="300">
        <f>IF('Hoja De Calculo'!CP$13&gt;='Hoja De Calculo'!CO$13,IF(CO$18=100,($CA$21*CO$18*$B$2)-SUM($I99:CN99),IF(CO$18&gt;CN$19,((CO$18-CN$19+1)*$B$2*$CA$21),IF(CO$18&gt;=CN$19,$CA$21*$B$2))),0)</f>
        <v>0</v>
      </c>
      <c r="CP99" s="300">
        <f>IF('Hoja De Calculo'!CQ$13&gt;='Hoja De Calculo'!CP$13,IF(CP$18=100,($CA$21*CP$18*$B$2)-SUM($I99:CO99),IF(CP$18&gt;CO$19,((CP$18-CO$19+1)*$B$2*$CA$21),IF(CP$18&gt;=CO$19,$CA$21*$B$2))),0)</f>
        <v>0</v>
      </c>
      <c r="CQ99" s="300">
        <f>IF('Hoja De Calculo'!CR$13&gt;='Hoja De Calculo'!CQ$13,IF(CQ$18=100,($CA$21*CQ$18*$B$2)-SUM($I99:CP99),IF(CQ$18&gt;CP$19,((CQ$18-CP$19+1)*$B$2*$CA$21),IF(CQ$18&gt;=CP$19,$CA$21*$B$2))),0)</f>
        <v>0</v>
      </c>
      <c r="CR99" s="300">
        <f>IF('Hoja De Calculo'!CS$13&gt;='Hoja De Calculo'!CR$13,IF(CR$18=100,($CA$21*CR$18*$B$2)-SUM($I99:CQ99),IF(CR$18&gt;CQ$19,((CR$18-CQ$19+1)*$B$2*$CA$21),IF(CR$18&gt;=CQ$19,$CA$21*$B$2))),0)</f>
        <v>0</v>
      </c>
      <c r="CS99" s="300">
        <f>IF('Hoja De Calculo'!CT$13&gt;='Hoja De Calculo'!CS$13,IF(CS$18=100,($CA$21*CS$18*$B$2)-SUM($I99:CR99),IF(CS$18&gt;CR$19,((CS$18-CR$19+1)*$B$2*$CA$21),IF(CS$18&gt;=CR$19,$CA$21*$B$2))),0)</f>
        <v>0</v>
      </c>
      <c r="CT99" s="300">
        <f>IF('Hoja De Calculo'!CU$13&gt;='Hoja De Calculo'!CT$13,IF(CT$18=100,($CA$21*CT$18*$B$2)-SUM($I99:CS99),IF(CT$18&gt;CS$19,((CT$18-CS$19+1)*$B$2*$CA$21),IF(CT$18&gt;=CS$19,$CA$21*$B$2))),0)</f>
        <v>0</v>
      </c>
      <c r="CU99" s="300">
        <f>IF('Hoja De Calculo'!CV$13&gt;='Hoja De Calculo'!CU$13,IF(CU$18=100,($CA$21*CU$18*$B$2)-SUM($I99:CT99),IF(CU$18&gt;CT$19,((CU$18-CT$19+1)*$B$2*$CA$21),IF(CU$18&gt;=CT$19,$CA$21*$B$2))),0)</f>
        <v>0</v>
      </c>
      <c r="CV99" s="300">
        <f>IF('Hoja De Calculo'!CW$13&gt;='Hoja De Calculo'!CV$13,IF(CV$18=100,($CA$21*CV$18*$B$2)-SUM($I99:CU99),IF(CV$18&gt;CU$19,((CV$18-CU$19+1)*$B$2*$CA$21),IF(CV$18&gt;=CU$19,$CA$21*$B$2))),0)</f>
        <v>0</v>
      </c>
      <c r="CW99" s="300">
        <f>IF('Hoja De Calculo'!CX$13&gt;='Hoja De Calculo'!CW$13,IF(CW$18=100,($CA$21*CW$18*$B$2)-SUM($I99:CV99),IF(CW$18&gt;CV$19,((CW$18-CV$19+1)*$B$2*$CA$21),IF(CW$18&gt;=CV$19,$CA$21*$B$2))),0)</f>
        <v>0</v>
      </c>
    </row>
    <row r="100" spans="1:101" x14ac:dyDescent="0.35">
      <c r="A100" t="s">
        <v>233</v>
      </c>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87">
        <f>(CB$21*$B$2*(CB$19+(IF(CB$19=100,0,1))))</f>
        <v>0</v>
      </c>
      <c r="CC100" s="300">
        <f>IF('Hoja De Calculo'!CD$13&gt;='Hoja De Calculo'!CC$13,IF(CC$18=100,($CB$21*CC$18*$B$2)-SUM($I100:CB100),IF(CC$18&gt;CB$19,((CC$18-CB$19+1)*$B$2*$CB$21),IF(CC$18&gt;=CB$19,$CB$21*$B$2))),0)</f>
        <v>0</v>
      </c>
      <c r="CD100" s="300">
        <f>IF('Hoja De Calculo'!CE$13&gt;='Hoja De Calculo'!CD$13,IF(CD$18=100,($CB$21*CD$18*$B$2)-SUM($I100:CC100),IF(CD$18&gt;CC$19,((CD$18-CC$19+1)*$B$2*$CB$21),IF(CD$18&gt;=CC$19,$CB$21*$B$2))),0)</f>
        <v>0</v>
      </c>
      <c r="CE100" s="300">
        <f>IF('Hoja De Calculo'!CF$13&gt;='Hoja De Calculo'!CE$13,IF(CE$18=100,($CB$21*CE$18*$B$2)-SUM($I100:CD100),IF(CE$18&gt;CD$19,((CE$18-CD$19+1)*$B$2*$CB$21),IF(CE$18&gt;=CD$19,$CB$21*$B$2))),0)</f>
        <v>0</v>
      </c>
      <c r="CF100" s="300">
        <f>IF('Hoja De Calculo'!CG$13&gt;='Hoja De Calculo'!CF$13,IF(CF$18=100,($CB$21*CF$18*$B$2)-SUM($I100:CE100),IF(CF$18&gt;CE$19,((CF$18-CE$19+1)*$B$2*$CB$21),IF(CF$18&gt;=CE$19,$CB$21*$B$2))),0)</f>
        <v>0</v>
      </c>
      <c r="CG100" s="300">
        <f>IF('Hoja De Calculo'!CH$13&gt;='Hoja De Calculo'!CG$13,IF(CG$18=100,($CB$21*CG$18*$B$2)-SUM($I100:CF100),IF(CG$18&gt;CF$19,((CG$18-CF$19+1)*$B$2*$CB$21),IF(CG$18&gt;=CF$19,$CB$21*$B$2))),0)</f>
        <v>0</v>
      </c>
      <c r="CH100" s="300">
        <f>IF('Hoja De Calculo'!CI$13&gt;='Hoja De Calculo'!CH$13,IF(CH$18=100,($CB$21*CH$18*$B$2)-SUM($I100:CG100),IF(CH$18&gt;CG$19,((CH$18-CG$19+1)*$B$2*$CB$21),IF(CH$18&gt;=CG$19,$CB$21*$B$2))),0)</f>
        <v>0</v>
      </c>
      <c r="CI100" s="300">
        <f>IF('Hoja De Calculo'!CJ$13&gt;='Hoja De Calculo'!CI$13,IF(CI$18=100,($CB$21*CI$18*$B$2)-SUM($I100:CH100),IF(CI$18&gt;CH$19,((CI$18-CH$19+1)*$B$2*$CB$21),IF(CI$18&gt;=CH$19,$CB$21*$B$2))),0)</f>
        <v>0</v>
      </c>
      <c r="CJ100" s="300">
        <f>IF('Hoja De Calculo'!CK$13&gt;='Hoja De Calculo'!CJ$13,IF(CJ$18=100,($CB$21*CJ$18*$B$2)-SUM($I100:CI100),IF(CJ$18&gt;CI$19,((CJ$18-CI$19+1)*$B$2*$CB$21),IF(CJ$18&gt;=CI$19,$CB$21*$B$2))),0)</f>
        <v>0</v>
      </c>
      <c r="CK100" s="300">
        <f>IF('Hoja De Calculo'!CL$13&gt;='Hoja De Calculo'!CK$13,IF(CK$18=100,($CB$21*CK$18*$B$2)-SUM($I100:CJ100),IF(CK$18&gt;CJ$19,((CK$18-CJ$19+1)*$B$2*$CB$21),IF(CK$18&gt;=CJ$19,$CB$21*$B$2))),0)</f>
        <v>0</v>
      </c>
      <c r="CL100" s="300">
        <f>IF('Hoja De Calculo'!CM$13&gt;='Hoja De Calculo'!CL$13,IF(CL$18=100,($CB$21*CL$18*$B$2)-SUM($I100:CK100),IF(CL$18&gt;CK$19,((CL$18-CK$19+1)*$B$2*$CB$21),IF(CL$18&gt;=CK$19,$CB$21*$B$2))),0)</f>
        <v>0</v>
      </c>
      <c r="CM100" s="300">
        <f>IF('Hoja De Calculo'!CN$13&gt;='Hoja De Calculo'!CM$13,IF(CM$18=100,($CB$21*CM$18*$B$2)-SUM($I100:CL100),IF(CM$18&gt;CL$19,((CM$18-CL$19+1)*$B$2*$CB$21),IF(CM$18&gt;=CL$19,$CB$21*$B$2))),0)</f>
        <v>0</v>
      </c>
      <c r="CN100" s="300">
        <f>IF('Hoja De Calculo'!CO$13&gt;='Hoja De Calculo'!CN$13,IF(CN$18=100,($CB$21*CN$18*$B$2)-SUM($I100:CM100),IF(CN$18&gt;CM$19,((CN$18-CM$19+1)*$B$2*$CB$21),IF(CN$18&gt;=CM$19,$CB$21*$B$2))),0)</f>
        <v>0</v>
      </c>
      <c r="CO100" s="300">
        <f>IF('Hoja De Calculo'!CP$13&gt;='Hoja De Calculo'!CO$13,IF(CO$18=100,($CB$21*CO$18*$B$2)-SUM($I100:CN100),IF(CO$18&gt;CN$19,((CO$18-CN$19+1)*$B$2*$CB$21),IF(CO$18&gt;=CN$19,$CB$21*$B$2))),0)</f>
        <v>0</v>
      </c>
      <c r="CP100" s="300">
        <f>IF('Hoja De Calculo'!CQ$13&gt;='Hoja De Calculo'!CP$13,IF(CP$18=100,($CB$21*CP$18*$B$2)-SUM($I100:CO100),IF(CP$18&gt;CO$19,((CP$18-CO$19+1)*$B$2*$CB$21),IF(CP$18&gt;=CO$19,$CB$21*$B$2))),0)</f>
        <v>0</v>
      </c>
      <c r="CQ100" s="300">
        <f>IF('Hoja De Calculo'!CR$13&gt;='Hoja De Calculo'!CQ$13,IF(CQ$18=100,($CB$21*CQ$18*$B$2)-SUM($I100:CP100),IF(CQ$18&gt;CP$19,((CQ$18-CP$19+1)*$B$2*$CB$21),IF(CQ$18&gt;=CP$19,$CB$21*$B$2))),0)</f>
        <v>0</v>
      </c>
      <c r="CR100" s="300">
        <f>IF('Hoja De Calculo'!CS$13&gt;='Hoja De Calculo'!CR$13,IF(CR$18=100,($CB$21*CR$18*$B$2)-SUM($I100:CQ100),IF(CR$18&gt;CQ$19,((CR$18-CQ$19+1)*$B$2*$CB$21),IF(CR$18&gt;=CQ$19,$CB$21*$B$2))),0)</f>
        <v>0</v>
      </c>
      <c r="CS100" s="300">
        <f>IF('Hoja De Calculo'!CT$13&gt;='Hoja De Calculo'!CS$13,IF(CS$18=100,($CB$21*CS$18*$B$2)-SUM($I100:CR100),IF(CS$18&gt;CR$19,((CS$18-CR$19+1)*$B$2*$CB$21),IF(CS$18&gt;=CR$19,$CB$21*$B$2))),0)</f>
        <v>0</v>
      </c>
      <c r="CT100" s="300">
        <f>IF('Hoja De Calculo'!CU$13&gt;='Hoja De Calculo'!CT$13,IF(CT$18=100,($CB$21*CT$18*$B$2)-SUM($I100:CS100),IF(CT$18&gt;CS$19,((CT$18-CS$19+1)*$B$2*$CB$21),IF(CT$18&gt;=CS$19,$CB$21*$B$2))),0)</f>
        <v>0</v>
      </c>
      <c r="CU100" s="300">
        <f>IF('Hoja De Calculo'!CV$13&gt;='Hoja De Calculo'!CU$13,IF(CU$18=100,($CB$21*CU$18*$B$2)-SUM($I100:CT100),IF(CU$18&gt;CT$19,((CU$18-CT$19+1)*$B$2*$CB$21),IF(CU$18&gt;=CT$19,$CB$21*$B$2))),0)</f>
        <v>0</v>
      </c>
      <c r="CV100" s="300">
        <f>IF('Hoja De Calculo'!CW$13&gt;='Hoja De Calculo'!CV$13,IF(CV$18=100,($CB$21*CV$18*$B$2)-SUM($I100:CU100),IF(CV$18&gt;CU$19,((CV$18-CU$19+1)*$B$2*$CB$21),IF(CV$18&gt;=CU$19,$CB$21*$B$2))),0)</f>
        <v>0</v>
      </c>
      <c r="CW100" s="300">
        <f>IF('Hoja De Calculo'!CX$13&gt;='Hoja De Calculo'!CW$13,IF(CW$18=100,($CB$21*CW$18*$B$2)-SUM($I100:CV100),IF(CW$18&gt;CV$19,((CW$18-CV$19+1)*$B$2*$CB$21),IF(CW$18&gt;=CV$19,$CB$21*$B$2))),0)</f>
        <v>0</v>
      </c>
    </row>
    <row r="101" spans="1:101" x14ac:dyDescent="0.35">
      <c r="A101" t="s">
        <v>234</v>
      </c>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87">
        <f>(CC$21*$B$2*(CC$19+(IF(CC$19=100,0,1))))</f>
        <v>0</v>
      </c>
      <c r="CD101" s="300">
        <f>IF('Hoja De Calculo'!CE$13&gt;='Hoja De Calculo'!CD$13,IF(CD$18=100,($CC$21*CD$18*$B$2)-SUM($I101:CC101),IF(CD$18&gt;CC$19,((CD$18-CC$19+1)*$B$2*$CC$21),IF(CD$18&gt;=CC$19,$CC$21*$B$2))),0)</f>
        <v>0</v>
      </c>
      <c r="CE101" s="300">
        <f>IF('Hoja De Calculo'!CF$13&gt;='Hoja De Calculo'!CE$13,IF(CE$18=100,($CC$21*CE$18*$B$2)-SUM($I101:CD101),IF(CE$18&gt;CD$19,((CE$18-CD$19+1)*$B$2*$CC$21),IF(CE$18&gt;=CD$19,$CC$21*$B$2))),0)</f>
        <v>0</v>
      </c>
      <c r="CF101" s="300">
        <f>IF('Hoja De Calculo'!CG$13&gt;='Hoja De Calculo'!CF$13,IF(CF$18=100,($CC$21*CF$18*$B$2)-SUM($I101:CE101),IF(CF$18&gt;CE$19,((CF$18-CE$19+1)*$B$2*$CC$21),IF(CF$18&gt;=CE$19,$CC$21*$B$2))),0)</f>
        <v>0</v>
      </c>
      <c r="CG101" s="300">
        <f>IF('Hoja De Calculo'!CH$13&gt;='Hoja De Calculo'!CG$13,IF(CG$18=100,($CC$21*CG$18*$B$2)-SUM($I101:CF101),IF(CG$18&gt;CF$19,((CG$18-CF$19+1)*$B$2*$CC$21),IF(CG$18&gt;=CF$19,$CC$21*$B$2))),0)</f>
        <v>0</v>
      </c>
      <c r="CH101" s="300">
        <f>IF('Hoja De Calculo'!CI$13&gt;='Hoja De Calculo'!CH$13,IF(CH$18=100,($CC$21*CH$18*$B$2)-SUM($I101:CG101),IF(CH$18&gt;CG$19,((CH$18-CG$19+1)*$B$2*$CC$21),IF(CH$18&gt;=CG$19,$CC$21*$B$2))),0)</f>
        <v>0</v>
      </c>
      <c r="CI101" s="300">
        <f>IF('Hoja De Calculo'!CJ$13&gt;='Hoja De Calculo'!CI$13,IF(CI$18=100,($CC$21*CI$18*$B$2)-SUM($I101:CH101),IF(CI$18&gt;CH$19,((CI$18-CH$19+1)*$B$2*$CC$21),IF(CI$18&gt;=CH$19,$CC$21*$B$2))),0)</f>
        <v>0</v>
      </c>
      <c r="CJ101" s="300">
        <f>IF('Hoja De Calculo'!CK$13&gt;='Hoja De Calculo'!CJ$13,IF(CJ$18=100,($CC$21*CJ$18*$B$2)-SUM($I101:CI101),IF(CJ$18&gt;CI$19,((CJ$18-CI$19+1)*$B$2*$CC$21),IF(CJ$18&gt;=CI$19,$CC$21*$B$2))),0)</f>
        <v>0</v>
      </c>
      <c r="CK101" s="300">
        <f>IF('Hoja De Calculo'!CL$13&gt;='Hoja De Calculo'!CK$13,IF(CK$18=100,($CC$21*CK$18*$B$2)-SUM($I101:CJ101),IF(CK$18&gt;CJ$19,((CK$18-CJ$19+1)*$B$2*$CC$21),IF(CK$18&gt;=CJ$19,$CC$21*$B$2))),0)</f>
        <v>0</v>
      </c>
      <c r="CL101" s="300">
        <f>IF('Hoja De Calculo'!CM$13&gt;='Hoja De Calculo'!CL$13,IF(CL$18=100,($CC$21*CL$18*$B$2)-SUM($I101:CK101),IF(CL$18&gt;CK$19,((CL$18-CK$19+1)*$B$2*$CC$21),IF(CL$18&gt;=CK$19,$CC$21*$B$2))),0)</f>
        <v>0</v>
      </c>
      <c r="CM101" s="300">
        <f>IF('Hoja De Calculo'!CN$13&gt;='Hoja De Calculo'!CM$13,IF(CM$18=100,($CC$21*CM$18*$B$2)-SUM($I101:CL101),IF(CM$18&gt;CL$19,((CM$18-CL$19+1)*$B$2*$CC$21),IF(CM$18&gt;=CL$19,$CC$21*$B$2))),0)</f>
        <v>0</v>
      </c>
      <c r="CN101" s="300">
        <f>IF('Hoja De Calculo'!CO$13&gt;='Hoja De Calculo'!CN$13,IF(CN$18=100,($CC$21*CN$18*$B$2)-SUM($I101:CM101),IF(CN$18&gt;CM$19,((CN$18-CM$19+1)*$B$2*$CC$21),IF(CN$18&gt;=CM$19,$CC$21*$B$2))),0)</f>
        <v>0</v>
      </c>
      <c r="CO101" s="300">
        <f>IF('Hoja De Calculo'!CP$13&gt;='Hoja De Calculo'!CO$13,IF(CO$18=100,($CC$21*CO$18*$B$2)-SUM($I101:CN101),IF(CO$18&gt;CN$19,((CO$18-CN$19+1)*$B$2*$CC$21),IF(CO$18&gt;=CN$19,$CC$21*$B$2))),0)</f>
        <v>0</v>
      </c>
      <c r="CP101" s="300">
        <f>IF('Hoja De Calculo'!CQ$13&gt;='Hoja De Calculo'!CP$13,IF(CP$18=100,($CC$21*CP$18*$B$2)-SUM($I101:CO101),IF(CP$18&gt;CO$19,((CP$18-CO$19+1)*$B$2*$CC$21),IF(CP$18&gt;=CO$19,$CC$21*$B$2))),0)</f>
        <v>0</v>
      </c>
      <c r="CQ101" s="300">
        <f>IF('Hoja De Calculo'!CR$13&gt;='Hoja De Calculo'!CQ$13,IF(CQ$18=100,($CC$21*CQ$18*$B$2)-SUM($I101:CP101),IF(CQ$18&gt;CP$19,((CQ$18-CP$19+1)*$B$2*$CC$21),IF(CQ$18&gt;=CP$19,$CC$21*$B$2))),0)</f>
        <v>0</v>
      </c>
      <c r="CR101" s="300">
        <f>IF('Hoja De Calculo'!CS$13&gt;='Hoja De Calculo'!CR$13,IF(CR$18=100,($CC$21*CR$18*$B$2)-SUM($I101:CQ101),IF(CR$18&gt;CQ$19,((CR$18-CQ$19+1)*$B$2*$CC$21),IF(CR$18&gt;=CQ$19,$CC$21*$B$2))),0)</f>
        <v>0</v>
      </c>
      <c r="CS101" s="300">
        <f>IF('Hoja De Calculo'!CT$13&gt;='Hoja De Calculo'!CS$13,IF(CS$18=100,($CC$21*CS$18*$B$2)-SUM($I101:CR101),IF(CS$18&gt;CR$19,((CS$18-CR$19+1)*$B$2*$CC$21),IF(CS$18&gt;=CR$19,$CC$21*$B$2))),0)</f>
        <v>0</v>
      </c>
      <c r="CT101" s="300">
        <f>IF('Hoja De Calculo'!CU$13&gt;='Hoja De Calculo'!CT$13,IF(CT$18=100,($CC$21*CT$18*$B$2)-SUM($I101:CS101),IF(CT$18&gt;CS$19,((CT$18-CS$19+1)*$B$2*$CC$21),IF(CT$18&gt;=CS$19,$CC$21*$B$2))),0)</f>
        <v>0</v>
      </c>
      <c r="CU101" s="300">
        <f>IF('Hoja De Calculo'!CV$13&gt;='Hoja De Calculo'!CU$13,IF(CU$18=100,($CC$21*CU$18*$B$2)-SUM($I101:CT101),IF(CU$18&gt;CT$19,((CU$18-CT$19+1)*$B$2*$CC$21),IF(CU$18&gt;=CT$19,$CC$21*$B$2))),0)</f>
        <v>0</v>
      </c>
      <c r="CV101" s="300">
        <f>IF('Hoja De Calculo'!CW$13&gt;='Hoja De Calculo'!CV$13,IF(CV$18=100,($CC$21*CV$18*$B$2)-SUM($I101:CU101),IF(CV$18&gt;CU$19,((CV$18-CU$19+1)*$B$2*$CC$21),IF(CV$18&gt;=CU$19,$CC$21*$B$2))),0)</f>
        <v>0</v>
      </c>
      <c r="CW101" s="300">
        <f>IF('Hoja De Calculo'!CX$13&gt;='Hoja De Calculo'!CW$13,IF(CW$18=100,($CC$21*CW$18*$B$2)-SUM($I101:CV101),IF(CW$18&gt;CV$19,((CW$18-CV$19+1)*$B$2*$CC$21),IF(CW$18&gt;=CV$19,$CC$21*$B$2))),0)</f>
        <v>0</v>
      </c>
    </row>
    <row r="102" spans="1:101" x14ac:dyDescent="0.35">
      <c r="A102" t="s">
        <v>235</v>
      </c>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87">
        <f>(CD$21*$B$2*(CD$19+(IF(CD$19=100,0,1))))</f>
        <v>0</v>
      </c>
      <c r="CE102" s="300">
        <f>IF('Hoja De Calculo'!CF$13&gt;='Hoja De Calculo'!CE$13,IF(CE$18=100,($CD$21*CE$18*$B$2)-SUM($I102:CD102),IF(CE$18&gt;CD$19,((CE$18-CD$19+1)*$B$2*$CD$21),IF(CE$18&gt;=CD$19,$CD$21*$B$2))),0)</f>
        <v>0</v>
      </c>
      <c r="CF102" s="300">
        <f>IF('Hoja De Calculo'!CG$13&gt;='Hoja De Calculo'!CF$13,IF(CF$18=100,($CD$21*CF$18*$B$2)-SUM($I102:CE102),IF(CF$18&gt;CE$19,((CF$18-CE$19+1)*$B$2*$CD$21),IF(CF$18&gt;=CE$19,$CD$21*$B$2))),0)</f>
        <v>0</v>
      </c>
      <c r="CG102" s="300">
        <f>IF('Hoja De Calculo'!CH$13&gt;='Hoja De Calculo'!CG$13,IF(CG$18=100,($CD$21*CG$18*$B$2)-SUM($I102:CF102),IF(CG$18&gt;CF$19,((CG$18-CF$19+1)*$B$2*$CD$21),IF(CG$18&gt;=CF$19,$CD$21*$B$2))),0)</f>
        <v>0</v>
      </c>
      <c r="CH102" s="300">
        <f>IF('Hoja De Calculo'!CI$13&gt;='Hoja De Calculo'!CH$13,IF(CH$18=100,($CD$21*CH$18*$B$2)-SUM($I102:CG102),IF(CH$18&gt;CG$19,((CH$18-CG$19+1)*$B$2*$CD$21),IF(CH$18&gt;=CG$19,$CD$21*$B$2))),0)</f>
        <v>0</v>
      </c>
      <c r="CI102" s="300">
        <f>IF('Hoja De Calculo'!CJ$13&gt;='Hoja De Calculo'!CI$13,IF(CI$18=100,($CD$21*CI$18*$B$2)-SUM($I102:CH102),IF(CI$18&gt;CH$19,((CI$18-CH$19+1)*$B$2*$CD$21),IF(CI$18&gt;=CH$19,$CD$21*$B$2))),0)</f>
        <v>0</v>
      </c>
      <c r="CJ102" s="300">
        <f>IF('Hoja De Calculo'!CK$13&gt;='Hoja De Calculo'!CJ$13,IF(CJ$18=100,($CD$21*CJ$18*$B$2)-SUM($I102:CI102),IF(CJ$18&gt;CI$19,((CJ$18-CI$19+1)*$B$2*$CD$21),IF(CJ$18&gt;=CI$19,$CD$21*$B$2))),0)</f>
        <v>0</v>
      </c>
      <c r="CK102" s="300">
        <f>IF('Hoja De Calculo'!CL$13&gt;='Hoja De Calculo'!CK$13,IF(CK$18=100,($CD$21*CK$18*$B$2)-SUM($I102:CJ102),IF(CK$18&gt;CJ$19,((CK$18-CJ$19+1)*$B$2*$CD$21),IF(CK$18&gt;=CJ$19,$CD$21*$B$2))),0)</f>
        <v>0</v>
      </c>
      <c r="CL102" s="300">
        <f>IF('Hoja De Calculo'!CM$13&gt;='Hoja De Calculo'!CL$13,IF(CL$18=100,($CD$21*CL$18*$B$2)-SUM($I102:CK102),IF(CL$18&gt;CK$19,((CL$18-CK$19+1)*$B$2*$CD$21),IF(CL$18&gt;=CK$19,$CD$21*$B$2))),0)</f>
        <v>0</v>
      </c>
      <c r="CM102" s="300">
        <f>IF('Hoja De Calculo'!CN$13&gt;='Hoja De Calculo'!CM$13,IF(CM$18=100,($CD$21*CM$18*$B$2)-SUM($I102:CL102),IF(CM$18&gt;CL$19,((CM$18-CL$19+1)*$B$2*$CD$21),IF(CM$18&gt;=CL$19,$CD$21*$B$2))),0)</f>
        <v>0</v>
      </c>
      <c r="CN102" s="300">
        <f>IF('Hoja De Calculo'!CO$13&gt;='Hoja De Calculo'!CN$13,IF(CN$18=100,($CD$21*CN$18*$B$2)-SUM($I102:CM102),IF(CN$18&gt;CM$19,((CN$18-CM$19+1)*$B$2*$CD$21),IF(CN$18&gt;=CM$19,$CD$21*$B$2))),0)</f>
        <v>0</v>
      </c>
      <c r="CO102" s="300">
        <f>IF('Hoja De Calculo'!CP$13&gt;='Hoja De Calculo'!CO$13,IF(CO$18=100,($CD$21*CO$18*$B$2)-SUM($I102:CN102),IF(CO$18&gt;CN$19,((CO$18-CN$19+1)*$B$2*$CD$21),IF(CO$18&gt;=CN$19,$CD$21*$B$2))),0)</f>
        <v>0</v>
      </c>
      <c r="CP102" s="300">
        <f>IF('Hoja De Calculo'!CQ$13&gt;='Hoja De Calculo'!CP$13,IF(CP$18=100,($CD$21*CP$18*$B$2)-SUM($I102:CO102),IF(CP$18&gt;CO$19,((CP$18-CO$19+1)*$B$2*$CD$21),IF(CP$18&gt;=CO$19,$CD$21*$B$2))),0)</f>
        <v>0</v>
      </c>
      <c r="CQ102" s="300">
        <f>IF('Hoja De Calculo'!CR$13&gt;='Hoja De Calculo'!CQ$13,IF(CQ$18=100,($CD$21*CQ$18*$B$2)-SUM($I102:CP102),IF(CQ$18&gt;CP$19,((CQ$18-CP$19+1)*$B$2*$CD$21),IF(CQ$18&gt;=CP$19,$CD$21*$B$2))),0)</f>
        <v>0</v>
      </c>
      <c r="CR102" s="300">
        <f>IF('Hoja De Calculo'!CS$13&gt;='Hoja De Calculo'!CR$13,IF(CR$18=100,($CD$21*CR$18*$B$2)-SUM($I102:CQ102),IF(CR$18&gt;CQ$19,((CR$18-CQ$19+1)*$B$2*$CD$21),IF(CR$18&gt;=CQ$19,$CD$21*$B$2))),0)</f>
        <v>0</v>
      </c>
      <c r="CS102" s="300">
        <f>IF('Hoja De Calculo'!CT$13&gt;='Hoja De Calculo'!CS$13,IF(CS$18=100,($CD$21*CS$18*$B$2)-SUM($I102:CR102),IF(CS$18&gt;CR$19,((CS$18-CR$19+1)*$B$2*$CD$21),IF(CS$18&gt;=CR$19,$CD$21*$B$2))),0)</f>
        <v>0</v>
      </c>
      <c r="CT102" s="300">
        <f>IF('Hoja De Calculo'!CU$13&gt;='Hoja De Calculo'!CT$13,IF(CT$18=100,($CD$21*CT$18*$B$2)-SUM($I102:CS102),IF(CT$18&gt;CS$19,((CT$18-CS$19+1)*$B$2*$CD$21),IF(CT$18&gt;=CS$19,$CD$21*$B$2))),0)</f>
        <v>0</v>
      </c>
      <c r="CU102" s="300">
        <f>IF('Hoja De Calculo'!CV$13&gt;='Hoja De Calculo'!CU$13,IF(CU$18=100,($CD$21*CU$18*$B$2)-SUM($I102:CT102),IF(CU$18&gt;CT$19,((CU$18-CT$19+1)*$B$2*$CD$21),IF(CU$18&gt;=CT$19,$CD$21*$B$2))),0)</f>
        <v>0</v>
      </c>
      <c r="CV102" s="300">
        <f>IF('Hoja De Calculo'!CW$13&gt;='Hoja De Calculo'!CV$13,IF(CV$18=100,($CD$21*CV$18*$B$2)-SUM($I102:CU102),IF(CV$18&gt;CU$19,((CV$18-CU$19+1)*$B$2*$CD$21),IF(CV$18&gt;=CU$19,$CD$21*$B$2))),0)</f>
        <v>0</v>
      </c>
      <c r="CW102" s="300">
        <f>IF('Hoja De Calculo'!CX$13&gt;='Hoja De Calculo'!CW$13,IF(CW$18=100,($CD$21*CW$18*$B$2)-SUM($I102:CV102),IF(CW$18&gt;CV$19,((CW$18-CV$19+1)*$B$2*$CD$21),IF(CW$18&gt;=CV$19,$CD$21*$B$2))),0)</f>
        <v>0</v>
      </c>
    </row>
    <row r="103" spans="1:101" x14ac:dyDescent="0.35">
      <c r="A103" t="s">
        <v>236</v>
      </c>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87">
        <f>(CE$21*$B$2*(CE$19+(IF(CE$19=100,0,1))))</f>
        <v>0</v>
      </c>
      <c r="CF103" s="300">
        <f>IF('Hoja De Calculo'!CG$13&gt;='Hoja De Calculo'!CF$13,IF(CF$18=100,($CE$21*CF$18*$B$2)-SUM($I103:CE103),IF(CF$18&gt;CE$19,((CF$18-CE$19+1)*$B$2*$CE$21),IF(CF$18&gt;=CE$19,$CE$21*$B$2))),0)</f>
        <v>0</v>
      </c>
      <c r="CG103" s="300">
        <f>IF('Hoja De Calculo'!CH$13&gt;='Hoja De Calculo'!CG$13,IF(CG$18=100,($CE$21*CG$18*$B$2)-SUM($I103:CF103),IF(CG$18&gt;CF$19,((CG$18-CF$19+1)*$B$2*$CE$21),IF(CG$18&gt;=CF$19,$CE$21*$B$2))),0)</f>
        <v>0</v>
      </c>
      <c r="CH103" s="300">
        <f>IF('Hoja De Calculo'!CI$13&gt;='Hoja De Calculo'!CH$13,IF(CH$18=100,($CE$21*CH$18*$B$2)-SUM($I103:CG103),IF(CH$18&gt;CG$19,((CH$18-CG$19+1)*$B$2*$CE$21),IF(CH$18&gt;=CG$19,$CE$21*$B$2))),0)</f>
        <v>0</v>
      </c>
      <c r="CI103" s="300">
        <f>IF('Hoja De Calculo'!CJ$13&gt;='Hoja De Calculo'!CI$13,IF(CI$18=100,($CE$21*CI$18*$B$2)-SUM($I103:CH103),IF(CI$18&gt;CH$19,((CI$18-CH$19+1)*$B$2*$CE$21),IF(CI$18&gt;=CH$19,$CE$21*$B$2))),0)</f>
        <v>0</v>
      </c>
      <c r="CJ103" s="300">
        <f>IF('Hoja De Calculo'!CK$13&gt;='Hoja De Calculo'!CJ$13,IF(CJ$18=100,($CE$21*CJ$18*$B$2)-SUM($I103:CI103),IF(CJ$18&gt;CI$19,((CJ$18-CI$19+1)*$B$2*$CE$21),IF(CJ$18&gt;=CI$19,$CE$21*$B$2))),0)</f>
        <v>0</v>
      </c>
      <c r="CK103" s="300">
        <f>IF('Hoja De Calculo'!CL$13&gt;='Hoja De Calculo'!CK$13,IF(CK$18=100,($CE$21*CK$18*$B$2)-SUM($I103:CJ103),IF(CK$18&gt;CJ$19,((CK$18-CJ$19+1)*$B$2*$CE$21),IF(CK$18&gt;=CJ$19,$CE$21*$B$2))),0)</f>
        <v>0</v>
      </c>
      <c r="CL103" s="300">
        <f>IF('Hoja De Calculo'!CM$13&gt;='Hoja De Calculo'!CL$13,IF(CL$18=100,($CE$21*CL$18*$B$2)-SUM($I103:CK103),IF(CL$18&gt;CK$19,((CL$18-CK$19+1)*$B$2*$CE$21),IF(CL$18&gt;=CK$19,$CE$21*$B$2))),0)</f>
        <v>0</v>
      </c>
      <c r="CM103" s="300">
        <f>IF('Hoja De Calculo'!CN$13&gt;='Hoja De Calculo'!CM$13,IF(CM$18=100,($CE$21*CM$18*$B$2)-SUM($I103:CL103),IF(CM$18&gt;CL$19,((CM$18-CL$19+1)*$B$2*$CE$21),IF(CM$18&gt;=CL$19,$CE$21*$B$2))),0)</f>
        <v>0</v>
      </c>
      <c r="CN103" s="300">
        <f>IF('Hoja De Calculo'!CO$13&gt;='Hoja De Calculo'!CN$13,IF(CN$18=100,($CE$21*CN$18*$B$2)-SUM($I103:CM103),IF(CN$18&gt;CM$19,((CN$18-CM$19+1)*$B$2*$CE$21),IF(CN$18&gt;=CM$19,$CE$21*$B$2))),0)</f>
        <v>0</v>
      </c>
      <c r="CO103" s="300">
        <f>IF('Hoja De Calculo'!CP$13&gt;='Hoja De Calculo'!CO$13,IF(CO$18=100,($CE$21*CO$18*$B$2)-SUM($I103:CN103),IF(CO$18&gt;CN$19,((CO$18-CN$19+1)*$B$2*$CE$21),IF(CO$18&gt;=CN$19,$CE$21*$B$2))),0)</f>
        <v>0</v>
      </c>
      <c r="CP103" s="300">
        <f>IF('Hoja De Calculo'!CQ$13&gt;='Hoja De Calculo'!CP$13,IF(CP$18=100,($CE$21*CP$18*$B$2)-SUM($I103:CO103),IF(CP$18&gt;CO$19,((CP$18-CO$19+1)*$B$2*$CE$21),IF(CP$18&gt;=CO$19,$CE$21*$B$2))),0)</f>
        <v>0</v>
      </c>
      <c r="CQ103" s="300">
        <f>IF('Hoja De Calculo'!CR$13&gt;='Hoja De Calculo'!CQ$13,IF(CQ$18=100,($CE$21*CQ$18*$B$2)-SUM($I103:CP103),IF(CQ$18&gt;CP$19,((CQ$18-CP$19+1)*$B$2*$CE$21),IF(CQ$18&gt;=CP$19,$CE$21*$B$2))),0)</f>
        <v>0</v>
      </c>
      <c r="CR103" s="300">
        <f>IF('Hoja De Calculo'!CS$13&gt;='Hoja De Calculo'!CR$13,IF(CR$18=100,($CE$21*CR$18*$B$2)-SUM($I103:CQ103),IF(CR$18&gt;CQ$19,((CR$18-CQ$19+1)*$B$2*$CE$21),IF(CR$18&gt;=CQ$19,$CE$21*$B$2))),0)</f>
        <v>0</v>
      </c>
      <c r="CS103" s="300">
        <f>IF('Hoja De Calculo'!CT$13&gt;='Hoja De Calculo'!CS$13,IF(CS$18=100,($CE$21*CS$18*$B$2)-SUM($I103:CR103),IF(CS$18&gt;CR$19,((CS$18-CR$19+1)*$B$2*$CE$21),IF(CS$18&gt;=CR$19,$CE$21*$B$2))),0)</f>
        <v>0</v>
      </c>
      <c r="CT103" s="300">
        <f>IF('Hoja De Calculo'!CU$13&gt;='Hoja De Calculo'!CT$13,IF(CT$18=100,($CE$21*CT$18*$B$2)-SUM($I103:CS103),IF(CT$18&gt;CS$19,((CT$18-CS$19+1)*$B$2*$CE$21),IF(CT$18&gt;=CS$19,$CE$21*$B$2))),0)</f>
        <v>0</v>
      </c>
      <c r="CU103" s="300">
        <f>IF('Hoja De Calculo'!CV$13&gt;='Hoja De Calculo'!CU$13,IF(CU$18=100,($CE$21*CU$18*$B$2)-SUM($I103:CT103),IF(CU$18&gt;CT$19,((CU$18-CT$19+1)*$B$2*$CE$21),IF(CU$18&gt;=CT$19,$CE$21*$B$2))),0)</f>
        <v>0</v>
      </c>
      <c r="CV103" s="300">
        <f>IF('Hoja De Calculo'!CW$13&gt;='Hoja De Calculo'!CV$13,IF(CV$18=100,($CE$21*CV$18*$B$2)-SUM($I103:CU103),IF(CV$18&gt;CU$19,((CV$18-CU$19+1)*$B$2*$CE$21),IF(CV$18&gt;=CU$19,$CE$21*$B$2))),0)</f>
        <v>0</v>
      </c>
      <c r="CW103" s="300">
        <f>IF('Hoja De Calculo'!CX$13&gt;='Hoja De Calculo'!CW$13,IF(CW$18=100,($CE$21*CW$18*$B$2)-SUM($I103:CV103),IF(CW$18&gt;CV$19,((CW$18-CV$19+1)*$B$2*$CE$21),IF(CW$18&gt;=CV$19,$CE$21*$B$2))),0)</f>
        <v>0</v>
      </c>
    </row>
    <row r="104" spans="1:101" x14ac:dyDescent="0.35">
      <c r="A104" t="s">
        <v>237</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87">
        <f>(CF$21*$B$2*(CF$19+(IF(CF$19=100,0,1))))</f>
        <v>0</v>
      </c>
      <c r="CG104" s="300">
        <f>IF('Hoja De Calculo'!CH$13&gt;='Hoja De Calculo'!CG$13,IF(CG$18=100,($CF$21*CG$18*$B$2)-SUM($I104:CF104),IF(CG$18&gt;CF$19,((CG$18-CF$19+1)*$B$2*$CF$21),IF(CG$18&gt;=CF$19,$CF$21*$B$2))),0)</f>
        <v>0</v>
      </c>
      <c r="CH104" s="300">
        <f>IF('Hoja De Calculo'!CI$13&gt;='Hoja De Calculo'!CH$13,IF(CH$18=100,($CF$21*CH$18*$B$2)-SUM($I104:CG104),IF(CH$18&gt;CG$19,((CH$18-CG$19+1)*$B$2*$CF$21),IF(CH$18&gt;=CG$19,$CF$21*$B$2))),0)</f>
        <v>0</v>
      </c>
      <c r="CI104" s="300">
        <f>IF('Hoja De Calculo'!CJ$13&gt;='Hoja De Calculo'!CI$13,IF(CI$18=100,($CF$21*CI$18*$B$2)-SUM($I104:CH104),IF(CI$18&gt;CH$19,((CI$18-CH$19+1)*$B$2*$CF$21),IF(CI$18&gt;=CH$19,$CF$21*$B$2))),0)</f>
        <v>0</v>
      </c>
      <c r="CJ104" s="300">
        <f>IF('Hoja De Calculo'!CK$13&gt;='Hoja De Calculo'!CJ$13,IF(CJ$18=100,($CF$21*CJ$18*$B$2)-SUM($I104:CI104),IF(CJ$18&gt;CI$19,((CJ$18-CI$19+1)*$B$2*$CF$21),IF(CJ$18&gt;=CI$19,$CF$21*$B$2))),0)</f>
        <v>0</v>
      </c>
      <c r="CK104" s="300">
        <f>IF('Hoja De Calculo'!CL$13&gt;='Hoja De Calculo'!CK$13,IF(CK$18=100,($CF$21*CK$18*$B$2)-SUM($I104:CJ104),IF(CK$18&gt;CJ$19,((CK$18-CJ$19+1)*$B$2*$CF$21),IF(CK$18&gt;=CJ$19,$CF$21*$B$2))),0)</f>
        <v>0</v>
      </c>
      <c r="CL104" s="300">
        <f>IF('Hoja De Calculo'!CM$13&gt;='Hoja De Calculo'!CL$13,IF(CL$18=100,($CF$21*CL$18*$B$2)-SUM($I104:CK104),IF(CL$18&gt;CK$19,((CL$18-CK$19+1)*$B$2*$CF$21),IF(CL$18&gt;=CK$19,$CF$21*$B$2))),0)</f>
        <v>0</v>
      </c>
      <c r="CM104" s="300">
        <f>IF('Hoja De Calculo'!CN$13&gt;='Hoja De Calculo'!CM$13,IF(CM$18=100,($CF$21*CM$18*$B$2)-SUM($I104:CL104),IF(CM$18&gt;CL$19,((CM$18-CL$19+1)*$B$2*$CF$21),IF(CM$18&gt;=CL$19,$CF$21*$B$2))),0)</f>
        <v>0</v>
      </c>
      <c r="CN104" s="300">
        <f>IF('Hoja De Calculo'!CO$13&gt;='Hoja De Calculo'!CN$13,IF(CN$18=100,($CF$21*CN$18*$B$2)-SUM($I104:CM104),IF(CN$18&gt;CM$19,((CN$18-CM$19+1)*$B$2*$CF$21),IF(CN$18&gt;=CM$19,$CF$21*$B$2))),0)</f>
        <v>0</v>
      </c>
      <c r="CO104" s="300">
        <f>IF('Hoja De Calculo'!CP$13&gt;='Hoja De Calculo'!CO$13,IF(CO$18=100,($CF$21*CO$18*$B$2)-SUM($I104:CN104),IF(CO$18&gt;CN$19,((CO$18-CN$19+1)*$B$2*$CF$21),IF(CO$18&gt;=CN$19,$CF$21*$B$2))),0)</f>
        <v>0</v>
      </c>
      <c r="CP104" s="300">
        <f>IF('Hoja De Calculo'!CQ$13&gt;='Hoja De Calculo'!CP$13,IF(CP$18=100,($CF$21*CP$18*$B$2)-SUM($I104:CO104),IF(CP$18&gt;CO$19,((CP$18-CO$19+1)*$B$2*$CF$21),IF(CP$18&gt;=CO$19,$CF$21*$B$2))),0)</f>
        <v>0</v>
      </c>
      <c r="CQ104" s="300">
        <f>IF('Hoja De Calculo'!CR$13&gt;='Hoja De Calculo'!CQ$13,IF(CQ$18=100,($CF$21*CQ$18*$B$2)-SUM($I104:CP104),IF(CQ$18&gt;CP$19,((CQ$18-CP$19+1)*$B$2*$CF$21),IF(CQ$18&gt;=CP$19,$CF$21*$B$2))),0)</f>
        <v>0</v>
      </c>
      <c r="CR104" s="300">
        <f>IF('Hoja De Calculo'!CS$13&gt;='Hoja De Calculo'!CR$13,IF(CR$18=100,($CF$21*CR$18*$B$2)-SUM($I104:CQ104),IF(CR$18&gt;CQ$19,((CR$18-CQ$19+1)*$B$2*$CF$21),IF(CR$18&gt;=CQ$19,$CF$21*$B$2))),0)</f>
        <v>0</v>
      </c>
      <c r="CS104" s="300">
        <f>IF('Hoja De Calculo'!CT$13&gt;='Hoja De Calculo'!CS$13,IF(CS$18=100,($CF$21*CS$18*$B$2)-SUM($I104:CR104),IF(CS$18&gt;CR$19,((CS$18-CR$19+1)*$B$2*$CF$21),IF(CS$18&gt;=CR$19,$CF$21*$B$2))),0)</f>
        <v>0</v>
      </c>
      <c r="CT104" s="300">
        <f>IF('Hoja De Calculo'!CU$13&gt;='Hoja De Calculo'!CT$13,IF(CT$18=100,($CF$21*CT$18*$B$2)-SUM($I104:CS104),IF(CT$18&gt;CS$19,((CT$18-CS$19+1)*$B$2*$CF$21),IF(CT$18&gt;=CS$19,$CF$21*$B$2))),0)</f>
        <v>0</v>
      </c>
      <c r="CU104" s="300">
        <f>IF('Hoja De Calculo'!CV$13&gt;='Hoja De Calculo'!CU$13,IF(CU$18=100,($CF$21*CU$18*$B$2)-SUM($I104:CT104),IF(CU$18&gt;CT$19,((CU$18-CT$19+1)*$B$2*$CF$21),IF(CU$18&gt;=CT$19,$CF$21*$B$2))),0)</f>
        <v>0</v>
      </c>
      <c r="CV104" s="300">
        <f>IF('Hoja De Calculo'!CW$13&gt;='Hoja De Calculo'!CV$13,IF(CV$18=100,($CF$21*CV$18*$B$2)-SUM($I104:CU104),IF(CV$18&gt;CU$19,((CV$18-CU$19+1)*$B$2*$CF$21),IF(CV$18&gt;=CU$19,$CF$21*$B$2))),0)</f>
        <v>0</v>
      </c>
      <c r="CW104" s="300">
        <f>IF('Hoja De Calculo'!CX$13&gt;='Hoja De Calculo'!CW$13,IF(CW$18=100,($CF$21*CW$18*$B$2)-SUM($I104:CV104),IF(CW$18&gt;CV$19,((CW$18-CV$19+1)*$B$2*$CF$21),IF(CW$18&gt;=CV$19,$CF$21*$B$2))),0)</f>
        <v>0</v>
      </c>
    </row>
    <row r="105" spans="1:101" x14ac:dyDescent="0.35">
      <c r="A105" t="s">
        <v>238</v>
      </c>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87">
        <f>(CG$21*$B$2*(CG$19+(IF(CG$19=100,0,1))))</f>
        <v>0</v>
      </c>
      <c r="CH105" s="300">
        <f>IF('Hoja De Calculo'!CI$13&gt;='Hoja De Calculo'!CH$13,IF(CH$18=100,($CG$21*CH$18*$B$2)-SUM($I105:CG105),IF(CH$18&gt;CG$19,((CH$18-CG$19+1)*$B$2*$CG$21),IF(CH$18&gt;=CG$19,$CG$21*$B$2))),0)</f>
        <v>0</v>
      </c>
      <c r="CI105" s="300">
        <f>IF('Hoja De Calculo'!CJ$13&gt;='Hoja De Calculo'!CI$13,IF(CI$18=100,($CG$21*CI$18*$B$2)-SUM($I105:CH105),IF(CI$18&gt;CH$19,((CI$18-CH$19+1)*$B$2*$CG$21),IF(CI$18&gt;=CH$19,$CG$21*$B$2))),0)</f>
        <v>0</v>
      </c>
      <c r="CJ105" s="300">
        <f>IF('Hoja De Calculo'!CK$13&gt;='Hoja De Calculo'!CJ$13,IF(CJ$18=100,($CG$21*CJ$18*$B$2)-SUM($I105:CI105),IF(CJ$18&gt;CI$19,((CJ$18-CI$19+1)*$B$2*$CG$21),IF(CJ$18&gt;=CI$19,$CG$21*$B$2))),0)</f>
        <v>0</v>
      </c>
      <c r="CK105" s="300">
        <f>IF('Hoja De Calculo'!CL$13&gt;='Hoja De Calculo'!CK$13,IF(CK$18=100,($CG$21*CK$18*$B$2)-SUM($I105:CJ105),IF(CK$18&gt;CJ$19,((CK$18-CJ$19+1)*$B$2*$CG$21),IF(CK$18&gt;=CJ$19,$CG$21*$B$2))),0)</f>
        <v>0</v>
      </c>
      <c r="CL105" s="300">
        <f>IF('Hoja De Calculo'!CM$13&gt;='Hoja De Calculo'!CL$13,IF(CL$18=100,($CG$21*CL$18*$B$2)-SUM($I105:CK105),IF(CL$18&gt;CK$19,((CL$18-CK$19+1)*$B$2*$CG$21),IF(CL$18&gt;=CK$19,$CG$21*$B$2))),0)</f>
        <v>0</v>
      </c>
      <c r="CM105" s="300">
        <f>IF('Hoja De Calculo'!CN$13&gt;='Hoja De Calculo'!CM$13,IF(CM$18=100,($CG$21*CM$18*$B$2)-SUM($I105:CL105),IF(CM$18&gt;CL$19,((CM$18-CL$19+1)*$B$2*$CG$21),IF(CM$18&gt;=CL$19,$CG$21*$B$2))),0)</f>
        <v>0</v>
      </c>
      <c r="CN105" s="300">
        <f>IF('Hoja De Calculo'!CO$13&gt;='Hoja De Calculo'!CN$13,IF(CN$18=100,($CG$21*CN$18*$B$2)-SUM($I105:CM105),IF(CN$18&gt;CM$19,((CN$18-CM$19+1)*$B$2*$CG$21),IF(CN$18&gt;=CM$19,$CG$21*$B$2))),0)</f>
        <v>0</v>
      </c>
      <c r="CO105" s="300">
        <f>IF('Hoja De Calculo'!CP$13&gt;='Hoja De Calculo'!CO$13,IF(CO$18=100,($CG$21*CO$18*$B$2)-SUM($I105:CN105),IF(CO$18&gt;CN$19,((CO$18-CN$19+1)*$B$2*$CG$21),IF(CO$18&gt;=CN$19,$CG$21*$B$2))),0)</f>
        <v>0</v>
      </c>
      <c r="CP105" s="300">
        <f>IF('Hoja De Calculo'!CQ$13&gt;='Hoja De Calculo'!CP$13,IF(CP$18=100,($CG$21*CP$18*$B$2)-SUM($I105:CO105),IF(CP$18&gt;CO$19,((CP$18-CO$19+1)*$B$2*$CG$21),IF(CP$18&gt;=CO$19,$CG$21*$B$2))),0)</f>
        <v>0</v>
      </c>
      <c r="CQ105" s="300">
        <f>IF('Hoja De Calculo'!CR$13&gt;='Hoja De Calculo'!CQ$13,IF(CQ$18=100,($CG$21*CQ$18*$B$2)-SUM($I105:CP105),IF(CQ$18&gt;CP$19,((CQ$18-CP$19+1)*$B$2*$CG$21),IF(CQ$18&gt;=CP$19,$CG$21*$B$2))),0)</f>
        <v>0</v>
      </c>
      <c r="CR105" s="300">
        <f>IF('Hoja De Calculo'!CS$13&gt;='Hoja De Calculo'!CR$13,IF(CR$18=100,($CG$21*CR$18*$B$2)-SUM($I105:CQ105),IF(CR$18&gt;CQ$19,((CR$18-CQ$19+1)*$B$2*$CG$21),IF(CR$18&gt;=CQ$19,$CG$21*$B$2))),0)</f>
        <v>0</v>
      </c>
      <c r="CS105" s="300">
        <f>IF('Hoja De Calculo'!CT$13&gt;='Hoja De Calculo'!CS$13,IF(CS$18=100,($CG$21*CS$18*$B$2)-SUM($I105:CR105),IF(CS$18&gt;CR$19,((CS$18-CR$19+1)*$B$2*$CG$21),IF(CS$18&gt;=CR$19,$CG$21*$B$2))),0)</f>
        <v>0</v>
      </c>
      <c r="CT105" s="300">
        <f>IF('Hoja De Calculo'!CU$13&gt;='Hoja De Calculo'!CT$13,IF(CT$18=100,($CG$21*CT$18*$B$2)-SUM($I105:CS105),IF(CT$18&gt;CS$19,((CT$18-CS$19+1)*$B$2*$CG$21),IF(CT$18&gt;=CS$19,$CG$21*$B$2))),0)</f>
        <v>0</v>
      </c>
      <c r="CU105" s="300">
        <f>IF('Hoja De Calculo'!CV$13&gt;='Hoja De Calculo'!CU$13,IF(CU$18=100,($CG$21*CU$18*$B$2)-SUM($I105:CT105),IF(CU$18&gt;CT$19,((CU$18-CT$19+1)*$B$2*$CG$21),IF(CU$18&gt;=CT$19,$CG$21*$B$2))),0)</f>
        <v>0</v>
      </c>
      <c r="CV105" s="300">
        <f>IF('Hoja De Calculo'!CW$13&gt;='Hoja De Calculo'!CV$13,IF(CV$18=100,($CG$21*CV$18*$B$2)-SUM($I105:CU105),IF(CV$18&gt;CU$19,((CV$18-CU$19+1)*$B$2*$CG$21),IF(CV$18&gt;=CU$19,$CG$21*$B$2))),0)</f>
        <v>0</v>
      </c>
      <c r="CW105" s="300">
        <f>IF('Hoja De Calculo'!CX$13&gt;='Hoja De Calculo'!CW$13,IF(CW$18=100,($CG$21*CW$18*$B$2)-SUM($I105:CV105),IF(CW$18&gt;CV$19,((CW$18-CV$19+1)*$B$2*$CG$21),IF(CW$18&gt;=CV$19,$CG$21*$B$2))),0)</f>
        <v>0</v>
      </c>
    </row>
    <row r="106" spans="1:101" x14ac:dyDescent="0.35">
      <c r="A106" t="s">
        <v>239</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c r="CF106" s="265"/>
      <c r="CG106" s="265"/>
      <c r="CH106" s="287">
        <f>(CH$21*$B$2*(CH$19+(IF(CH$19=100,0,1))))</f>
        <v>0</v>
      </c>
      <c r="CI106" s="300">
        <f>IF('Hoja De Calculo'!CJ$13&gt;='Hoja De Calculo'!CI$13,IF(CI$18=100,($CH$21*CI$18*$B$2)-SUM($I106:CH106),IF(CI$18&gt;CH$19,((CI$18-CH$19+1)*$B$2*$CH$21),IF(CI$18&gt;=CH$19,$CH$21*$B$2))),0)</f>
        <v>0</v>
      </c>
      <c r="CJ106" s="300">
        <f>IF('Hoja De Calculo'!CK$13&gt;='Hoja De Calculo'!CJ$13,IF(CJ$18=100,($CH$21*CJ$18*$B$2)-SUM($I106:CI106),IF(CJ$18&gt;CI$19,((CJ$18-CI$19+1)*$B$2*$CH$21),IF(CJ$18&gt;=CI$19,$CH$21*$B$2))),0)</f>
        <v>0</v>
      </c>
      <c r="CK106" s="300">
        <f>IF('Hoja De Calculo'!CL$13&gt;='Hoja De Calculo'!CK$13,IF(CK$18=100,($CH$21*CK$18*$B$2)-SUM($I106:CJ106),IF(CK$18&gt;CJ$19,((CK$18-CJ$19+1)*$B$2*$CH$21),IF(CK$18&gt;=CJ$19,$CH$21*$B$2))),0)</f>
        <v>0</v>
      </c>
      <c r="CL106" s="300">
        <f>IF('Hoja De Calculo'!CM$13&gt;='Hoja De Calculo'!CL$13,IF(CL$18=100,($CH$21*CL$18*$B$2)-SUM($I106:CK106),IF(CL$18&gt;CK$19,((CL$18-CK$19+1)*$B$2*$CH$21),IF(CL$18&gt;=CK$19,$CH$21*$B$2))),0)</f>
        <v>0</v>
      </c>
      <c r="CM106" s="300">
        <f>IF('Hoja De Calculo'!CN$13&gt;='Hoja De Calculo'!CM$13,IF(CM$18=100,($CH$21*CM$18*$B$2)-SUM($I106:CL106),IF(CM$18&gt;CL$19,((CM$18-CL$19+1)*$B$2*$CH$21),IF(CM$18&gt;=CL$19,$CH$21*$B$2))),0)</f>
        <v>0</v>
      </c>
      <c r="CN106" s="300">
        <f>IF('Hoja De Calculo'!CO$13&gt;='Hoja De Calculo'!CN$13,IF(CN$18=100,($CH$21*CN$18*$B$2)-SUM($I106:CM106),IF(CN$18&gt;CM$19,((CN$18-CM$19+1)*$B$2*$CH$21),IF(CN$18&gt;=CM$19,$CH$21*$B$2))),0)</f>
        <v>0</v>
      </c>
      <c r="CO106" s="300">
        <f>IF('Hoja De Calculo'!CP$13&gt;='Hoja De Calculo'!CO$13,IF(CO$18=100,($CH$21*CO$18*$B$2)-SUM($I106:CN106),IF(CO$18&gt;CN$19,((CO$18-CN$19+1)*$B$2*$CH$21),IF(CO$18&gt;=CN$19,$CH$21*$B$2))),0)</f>
        <v>0</v>
      </c>
      <c r="CP106" s="300">
        <f>IF('Hoja De Calculo'!CQ$13&gt;='Hoja De Calculo'!CP$13,IF(CP$18=100,($CH$21*CP$18*$B$2)-SUM($I106:CO106),IF(CP$18&gt;CO$19,((CP$18-CO$19+1)*$B$2*$CH$21),IF(CP$18&gt;=CO$19,$CH$21*$B$2))),0)</f>
        <v>0</v>
      </c>
      <c r="CQ106" s="300">
        <f>IF('Hoja De Calculo'!CR$13&gt;='Hoja De Calculo'!CQ$13,IF(CQ$18=100,($CH$21*CQ$18*$B$2)-SUM($I106:CP106),IF(CQ$18&gt;CP$19,((CQ$18-CP$19+1)*$B$2*$CH$21),IF(CQ$18&gt;=CP$19,$CH$21*$B$2))),0)</f>
        <v>0</v>
      </c>
      <c r="CR106" s="300">
        <f>IF('Hoja De Calculo'!CS$13&gt;='Hoja De Calculo'!CR$13,IF(CR$18=100,($CH$21*CR$18*$B$2)-SUM($I106:CQ106),IF(CR$18&gt;CQ$19,((CR$18-CQ$19+1)*$B$2*$CH$21),IF(CR$18&gt;=CQ$19,$CH$21*$B$2))),0)</f>
        <v>0</v>
      </c>
      <c r="CS106" s="300">
        <f>IF('Hoja De Calculo'!CT$13&gt;='Hoja De Calculo'!CS$13,IF(CS$18=100,($CH$21*CS$18*$B$2)-SUM($I106:CR106),IF(CS$18&gt;CR$19,((CS$18-CR$19+1)*$B$2*$CH$21),IF(CS$18&gt;=CR$19,$CH$21*$B$2))),0)</f>
        <v>0</v>
      </c>
      <c r="CT106" s="300">
        <f>IF('Hoja De Calculo'!CU$13&gt;='Hoja De Calculo'!CT$13,IF(CT$18=100,($CH$21*CT$18*$B$2)-SUM($I106:CS106),IF(CT$18&gt;CS$19,((CT$18-CS$19+1)*$B$2*$CH$21),IF(CT$18&gt;=CS$19,$CH$21*$B$2))),0)</f>
        <v>0</v>
      </c>
      <c r="CU106" s="300">
        <f>IF('Hoja De Calculo'!CV$13&gt;='Hoja De Calculo'!CU$13,IF(CU$18=100,($CH$21*CU$18*$B$2)-SUM($I106:CT106),IF(CU$18&gt;CT$19,((CU$18-CT$19+1)*$B$2*$CH$21),IF(CU$18&gt;=CT$19,$CH$21*$B$2))),0)</f>
        <v>0</v>
      </c>
      <c r="CV106" s="300">
        <f>IF('Hoja De Calculo'!CW$13&gt;='Hoja De Calculo'!CV$13,IF(CV$18=100,($CH$21*CV$18*$B$2)-SUM($I106:CU106),IF(CV$18&gt;CU$19,((CV$18-CU$19+1)*$B$2*$CH$21),IF(CV$18&gt;=CU$19,$CH$21*$B$2))),0)</f>
        <v>0</v>
      </c>
      <c r="CW106" s="300">
        <f>IF('Hoja De Calculo'!CX$13&gt;='Hoja De Calculo'!CW$13,IF(CW$18=100,($CH$21*CW$18*$B$2)-SUM($I106:CV106),IF(CW$18&gt;CV$19,((CW$18-CV$19+1)*$B$2*$CH$21),IF(CW$18&gt;=CV$19,$CH$21*$B$2))),0)</f>
        <v>0</v>
      </c>
    </row>
    <row r="107" spans="1:101" x14ac:dyDescent="0.35">
      <c r="A107" t="s">
        <v>240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87">
        <f>(CI$21*$B$2*(CI$19+(IF(CI$19=100,0,1))))</f>
        <v>0</v>
      </c>
      <c r="CJ107" s="300">
        <f>IF('Hoja De Calculo'!CK$13&gt;='Hoja De Calculo'!CJ$13,IF(CJ$18=100,($CI$21*CJ$18*$B$2)-SUM($I107:CI107),IF(CJ$18&gt;CI$19,((CJ$18-CI$19+1)*$B$2*$CI$21),IF(CJ$18&gt;=CI$19,$CI$21*$B$2))),0)</f>
        <v>0</v>
      </c>
      <c r="CK107" s="300">
        <f>IF('Hoja De Calculo'!CL$13&gt;='Hoja De Calculo'!CK$13,IF(CK$18=100,($CI$21*CK$18*$B$2)-SUM($I107:CJ107),IF(CK$18&gt;CJ$19,((CK$18-CJ$19+1)*$B$2*$CI$21),IF(CK$18&gt;=CJ$19,$CI$21*$B$2))),0)</f>
        <v>0</v>
      </c>
      <c r="CL107" s="300">
        <f>IF('Hoja De Calculo'!CM$13&gt;='Hoja De Calculo'!CL$13,IF(CL$18=100,($CI$21*CL$18*$B$2)-SUM($I107:CK107),IF(CL$18&gt;CK$19,((CL$18-CK$19+1)*$B$2*$CI$21),IF(CL$18&gt;=CK$19,$CI$21*$B$2))),0)</f>
        <v>0</v>
      </c>
      <c r="CM107" s="300">
        <f>IF('Hoja De Calculo'!CN$13&gt;='Hoja De Calculo'!CM$13,IF(CM$18=100,($CI$21*CM$18*$B$2)-SUM($I107:CL107),IF(CM$18&gt;CL$19,((CM$18-CL$19+1)*$B$2*$CI$21),IF(CM$18&gt;=CL$19,$CI$21*$B$2))),0)</f>
        <v>0</v>
      </c>
      <c r="CN107" s="300">
        <f>IF('Hoja De Calculo'!CO$13&gt;='Hoja De Calculo'!CN$13,IF(CN$18=100,($CI$21*CN$18*$B$2)-SUM($I107:CM107),IF(CN$18&gt;CM$19,((CN$18-CM$19+1)*$B$2*$CI$21),IF(CN$18&gt;=CM$19,$CI$21*$B$2))),0)</f>
        <v>0</v>
      </c>
      <c r="CO107" s="300">
        <f>IF('Hoja De Calculo'!CP$13&gt;='Hoja De Calculo'!CO$13,IF(CO$18=100,($CI$21*CO$18*$B$2)-SUM($I107:CN107),IF(CO$18&gt;CN$19,((CO$18-CN$19+1)*$B$2*$CI$21),IF(CO$18&gt;=CN$19,$CI$21*$B$2))),0)</f>
        <v>0</v>
      </c>
      <c r="CP107" s="300">
        <f>IF('Hoja De Calculo'!CQ$13&gt;='Hoja De Calculo'!CP$13,IF(CP$18=100,($CI$21*CP$18*$B$2)-SUM($I107:CO107),IF(CP$18&gt;CO$19,((CP$18-CO$19+1)*$B$2*$CI$21),IF(CP$18&gt;=CO$19,$CI$21*$B$2))),0)</f>
        <v>0</v>
      </c>
      <c r="CQ107" s="300">
        <f>IF('Hoja De Calculo'!CR$13&gt;='Hoja De Calculo'!CQ$13,IF(CQ$18=100,($CI$21*CQ$18*$B$2)-SUM($I107:CP107),IF(CQ$18&gt;CP$19,((CQ$18-CP$19+1)*$B$2*$CI$21),IF(CQ$18&gt;=CP$19,$CI$21*$B$2))),0)</f>
        <v>0</v>
      </c>
      <c r="CR107" s="300">
        <f>IF('Hoja De Calculo'!CS$13&gt;='Hoja De Calculo'!CR$13,IF(CR$18=100,($CI$21*CR$18*$B$2)-SUM($I107:CQ107),IF(CR$18&gt;CQ$19,((CR$18-CQ$19+1)*$B$2*$CI$21),IF(CR$18&gt;=CQ$19,$CI$21*$B$2))),0)</f>
        <v>0</v>
      </c>
      <c r="CS107" s="300">
        <f>IF('Hoja De Calculo'!CT$13&gt;='Hoja De Calculo'!CS$13,IF(CS$18=100,($CI$21*CS$18*$B$2)-SUM($I107:CR107),IF(CS$18&gt;CR$19,((CS$18-CR$19+1)*$B$2*$CI$21),IF(CS$18&gt;=CR$19,$CI$21*$B$2))),0)</f>
        <v>0</v>
      </c>
      <c r="CT107" s="300">
        <f>IF('Hoja De Calculo'!CU$13&gt;='Hoja De Calculo'!CT$13,IF(CT$18=100,($CI$21*CT$18*$B$2)-SUM($I107:CS107),IF(CT$18&gt;CS$19,((CT$18-CS$19+1)*$B$2*$CI$21),IF(CT$18&gt;=CS$19,$CI$21*$B$2))),0)</f>
        <v>0</v>
      </c>
      <c r="CU107" s="300">
        <f>IF('Hoja De Calculo'!CV$13&gt;='Hoja De Calculo'!CU$13,IF(CU$18=100,($CI$21*CU$18*$B$2)-SUM($I107:CT107),IF(CU$18&gt;CT$19,((CU$18-CT$19+1)*$B$2*$CI$21),IF(CU$18&gt;=CT$19,$CI$21*$B$2))),0)</f>
        <v>0</v>
      </c>
      <c r="CV107" s="300">
        <f>IF('Hoja De Calculo'!CW$13&gt;='Hoja De Calculo'!CV$13,IF(CV$18=100,($CI$21*CV$18*$B$2)-SUM($I107:CU107),IF(CV$18&gt;CU$19,((CV$18-CU$19+1)*$B$2*$CI$21),IF(CV$18&gt;=CU$19,$CI$21*$B$2))),0)</f>
        <v>0</v>
      </c>
      <c r="CW107" s="300">
        <f>IF('Hoja De Calculo'!CX$13&gt;='Hoja De Calculo'!CW$13,IF(CW$18=100,($CI$21*CW$18*$B$2)-SUM($I107:CV107),IF(CW$18&gt;CV$19,((CW$18-CV$19+1)*$B$2*$CI$21),IF(CW$18&gt;=CV$19,$CI$21*$B$2))),0)</f>
        <v>0</v>
      </c>
    </row>
    <row r="108" spans="1:101" x14ac:dyDescent="0.35">
      <c r="A108" t="s">
        <v>241</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5"/>
      <c r="BX108" s="265"/>
      <c r="BY108" s="265"/>
      <c r="BZ108" s="265"/>
      <c r="CA108" s="265"/>
      <c r="CB108" s="265"/>
      <c r="CC108" s="265"/>
      <c r="CD108" s="265"/>
      <c r="CE108" s="265"/>
      <c r="CF108" s="265"/>
      <c r="CG108" s="265"/>
      <c r="CH108" s="265"/>
      <c r="CI108" s="265"/>
      <c r="CJ108" s="287">
        <f>(CJ$21*$B$2*(CJ$19+(IF(CJ$19=100,0,1))))</f>
        <v>0</v>
      </c>
      <c r="CK108" s="300">
        <f>IF('Hoja De Calculo'!CL$13&gt;='Hoja De Calculo'!CK$13,IF(CK$18=100,($CJ$21*CK$18*$B$2)-SUM($I108:CJ108),IF(CK$18&gt;CJ$19,((CK$18-CJ$19+1)*$B$2*$CJ$21),IF(CK$18&gt;=CJ$19,$CJ$21*$B$2))),0)</f>
        <v>0</v>
      </c>
      <c r="CL108" s="300">
        <f>IF('Hoja De Calculo'!CM$13&gt;='Hoja De Calculo'!CL$13,IF(CL$18=100,($CJ$21*CL$18*$B$2)-SUM($I108:CK108),IF(CL$18&gt;CK$19,((CL$18-CK$19+1)*$B$2*$CJ$21),IF(CL$18&gt;=CK$19,$CJ$21*$B$2))),0)</f>
        <v>0</v>
      </c>
      <c r="CM108" s="300">
        <f>IF('Hoja De Calculo'!CN$13&gt;='Hoja De Calculo'!CM$13,IF(CM$18=100,($CJ$21*CM$18*$B$2)-SUM($I108:CL108),IF(CM$18&gt;CL$19,((CM$18-CL$19+1)*$B$2*$CJ$21),IF(CM$18&gt;=CL$19,$CJ$21*$B$2))),0)</f>
        <v>0</v>
      </c>
      <c r="CN108" s="300">
        <f>IF('Hoja De Calculo'!CO$13&gt;='Hoja De Calculo'!CN$13,IF(CN$18=100,($CJ$21*CN$18*$B$2)-SUM($I108:CM108),IF(CN$18&gt;CM$19,((CN$18-CM$19+1)*$B$2*$CJ$21),IF(CN$18&gt;=CM$19,$CJ$21*$B$2))),0)</f>
        <v>0</v>
      </c>
      <c r="CO108" s="300">
        <f>IF('Hoja De Calculo'!CP$13&gt;='Hoja De Calculo'!CO$13,IF(CO$18=100,($CJ$21*CO$18*$B$2)-SUM($I108:CN108),IF(CO$18&gt;CN$19,((CO$18-CN$19+1)*$B$2*$CJ$21),IF(CO$18&gt;=CN$19,$CJ$21*$B$2))),0)</f>
        <v>0</v>
      </c>
      <c r="CP108" s="300">
        <f>IF('Hoja De Calculo'!CQ$13&gt;='Hoja De Calculo'!CP$13,IF(CP$18=100,($CJ$21*CP$18*$B$2)-SUM($I108:CO108),IF(CP$18&gt;CO$19,((CP$18-CO$19+1)*$B$2*$CJ$21),IF(CP$18&gt;=CO$19,$CJ$21*$B$2))),0)</f>
        <v>0</v>
      </c>
      <c r="CQ108" s="300">
        <f>IF('Hoja De Calculo'!CR$13&gt;='Hoja De Calculo'!CQ$13,IF(CQ$18=100,($CJ$21*CQ$18*$B$2)-SUM($I108:CP108),IF(CQ$18&gt;CP$19,((CQ$18-CP$19+1)*$B$2*$CJ$21),IF(CQ$18&gt;=CP$19,$CJ$21*$B$2))),0)</f>
        <v>0</v>
      </c>
      <c r="CR108" s="300">
        <f>IF('Hoja De Calculo'!CS$13&gt;='Hoja De Calculo'!CR$13,IF(CR$18=100,($CJ$21*CR$18*$B$2)-SUM($I108:CQ108),IF(CR$18&gt;CQ$19,((CR$18-CQ$19+1)*$B$2*$CJ$21),IF(CR$18&gt;=CQ$19,$CJ$21*$B$2))),0)</f>
        <v>0</v>
      </c>
      <c r="CS108" s="300">
        <f>IF('Hoja De Calculo'!CT$13&gt;='Hoja De Calculo'!CS$13,IF(CS$18=100,($CJ$21*CS$18*$B$2)-SUM($I108:CR108),IF(CS$18&gt;CR$19,((CS$18-CR$19+1)*$B$2*$CJ$21),IF(CS$18&gt;=CR$19,$CJ$21*$B$2))),0)</f>
        <v>0</v>
      </c>
      <c r="CT108" s="300">
        <f>IF('Hoja De Calculo'!CU$13&gt;='Hoja De Calculo'!CT$13,IF(CT$18=100,($CJ$21*CT$18*$B$2)-SUM($I108:CS108),IF(CT$18&gt;CS$19,((CT$18-CS$19+1)*$B$2*$CJ$21),IF(CT$18&gt;=CS$19,$CJ$21*$B$2))),0)</f>
        <v>0</v>
      </c>
      <c r="CU108" s="300">
        <f>IF('Hoja De Calculo'!CV$13&gt;='Hoja De Calculo'!CU$13,IF(CU$18=100,($CJ$21*CU$18*$B$2)-SUM($I108:CT108),IF(CU$18&gt;CT$19,((CU$18-CT$19+1)*$B$2*$CJ$21),IF(CU$18&gt;=CT$19,$CJ$21*$B$2))),0)</f>
        <v>0</v>
      </c>
      <c r="CV108" s="300">
        <f>IF('Hoja De Calculo'!CW$13&gt;='Hoja De Calculo'!CV$13,IF(CV$18=100,($CJ$21*CV$18*$B$2)-SUM($I108:CU108),IF(CV$18&gt;CU$19,((CV$18-CU$19+1)*$B$2*$CJ$21),IF(CV$18&gt;=CU$19,$CJ$21*$B$2))),0)</f>
        <v>0</v>
      </c>
      <c r="CW108" s="300">
        <f>IF('Hoja De Calculo'!CX$13&gt;='Hoja De Calculo'!CW$13,IF(CW$18=100,($CJ$21*CW$18*$B$2)-SUM($I108:CV108),IF(CW$18&gt;CV$19,((CW$18-CV$19+1)*$B$2*$CJ$21),IF(CW$18&gt;=CV$19,$CJ$21*$B$2))),0)</f>
        <v>0</v>
      </c>
    </row>
    <row r="109" spans="1:101" x14ac:dyDescent="0.35">
      <c r="A109" t="s">
        <v>242</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5"/>
      <c r="BX109" s="265"/>
      <c r="BY109" s="265"/>
      <c r="BZ109" s="265"/>
      <c r="CA109" s="265"/>
      <c r="CB109" s="265"/>
      <c r="CC109" s="265"/>
      <c r="CD109" s="265"/>
      <c r="CE109" s="265"/>
      <c r="CF109" s="265"/>
      <c r="CG109" s="265"/>
      <c r="CH109" s="265"/>
      <c r="CI109" s="265"/>
      <c r="CJ109" s="265"/>
      <c r="CK109" s="287">
        <f>(CK$21*$B$2*(CK$19+(IF(CK$19=100,0,1))))</f>
        <v>0</v>
      </c>
      <c r="CL109" s="300">
        <f>IF('Hoja De Calculo'!CM$13&gt;='Hoja De Calculo'!CL$13,IF(CL$18=100,($CK$21*CL$18*$B$2)-SUM($I109:CK109),IF(CL$18&gt;CK$19,((CL$18-CK$19+1)*$B$2*$CK$21),IF(CL$18&gt;=CK$19,$CK$21*$B$2))),0)</f>
        <v>0</v>
      </c>
      <c r="CM109" s="300">
        <f>IF('Hoja De Calculo'!CN$13&gt;='Hoja De Calculo'!CM$13,IF(CM$18=100,($CK$21*CM$18*$B$2)-SUM($I109:CL109),IF(CM$18&gt;CL$19,((CM$18-CL$19+1)*$B$2*$CK$21),IF(CM$18&gt;=CL$19,$CK$21*$B$2))),0)</f>
        <v>0</v>
      </c>
      <c r="CN109" s="300">
        <f>IF('Hoja De Calculo'!CO$13&gt;='Hoja De Calculo'!CN$13,IF(CN$18=100,($CK$21*CN$18*$B$2)-SUM($I109:CM109),IF(CN$18&gt;CM$19,((CN$18-CM$19+1)*$B$2*$CK$21),IF(CN$18&gt;=CM$19,$CK$21*$B$2))),0)</f>
        <v>0</v>
      </c>
      <c r="CO109" s="300">
        <f>IF('Hoja De Calculo'!CP$13&gt;='Hoja De Calculo'!CO$13,IF(CO$18=100,($CK$21*CO$18*$B$2)-SUM($I109:CN109),IF(CO$18&gt;CN$19,((CO$18-CN$19+1)*$B$2*$CK$21),IF(CO$18&gt;=CN$19,$CK$21*$B$2))),0)</f>
        <v>0</v>
      </c>
      <c r="CP109" s="300">
        <f>IF('Hoja De Calculo'!CQ$13&gt;='Hoja De Calculo'!CP$13,IF(CP$18=100,($CK$21*CP$18*$B$2)-SUM($I109:CO109),IF(CP$18&gt;CO$19,((CP$18-CO$19+1)*$B$2*$CK$21),IF(CP$18&gt;=CO$19,$CK$21*$B$2))),0)</f>
        <v>0</v>
      </c>
      <c r="CQ109" s="300">
        <f>IF('Hoja De Calculo'!CR$13&gt;='Hoja De Calculo'!CQ$13,IF(CQ$18=100,($CK$21*CQ$18*$B$2)-SUM($I109:CP109),IF(CQ$18&gt;CP$19,((CQ$18-CP$19+1)*$B$2*$CK$21),IF(CQ$18&gt;=CP$19,$CK$21*$B$2))),0)</f>
        <v>0</v>
      </c>
      <c r="CR109" s="300">
        <f>IF('Hoja De Calculo'!CS$13&gt;='Hoja De Calculo'!CR$13,IF(CR$18=100,($CK$21*CR$18*$B$2)-SUM($I109:CQ109),IF(CR$18&gt;CQ$19,((CR$18-CQ$19+1)*$B$2*$CK$21),IF(CR$18&gt;=CQ$19,$CK$21*$B$2))),0)</f>
        <v>0</v>
      </c>
      <c r="CS109" s="300">
        <f>IF('Hoja De Calculo'!CT$13&gt;='Hoja De Calculo'!CS$13,IF(CS$18=100,($CK$21*CS$18*$B$2)-SUM($I109:CR109),IF(CS$18&gt;CR$19,((CS$18-CR$19+1)*$B$2*$CK$21),IF(CS$18&gt;=CR$19,$CK$21*$B$2))),0)</f>
        <v>0</v>
      </c>
      <c r="CT109" s="300">
        <f>IF('Hoja De Calculo'!CU$13&gt;='Hoja De Calculo'!CT$13,IF(CT$18=100,($CK$21*CT$18*$B$2)-SUM($I109:CS109),IF(CT$18&gt;CS$19,((CT$18-CS$19+1)*$B$2*$CK$21),IF(CT$18&gt;=CS$19,$CK$21*$B$2))),0)</f>
        <v>0</v>
      </c>
      <c r="CU109" s="300">
        <f>IF('Hoja De Calculo'!CV$13&gt;='Hoja De Calculo'!CU$13,IF(CU$18=100,($CK$21*CU$18*$B$2)-SUM($I109:CT109),IF(CU$18&gt;CT$19,((CU$18-CT$19+1)*$B$2*$CK$21),IF(CU$18&gt;=CT$19,$CK$21*$B$2))),0)</f>
        <v>0</v>
      </c>
      <c r="CV109" s="300">
        <f>IF('Hoja De Calculo'!CW$13&gt;='Hoja De Calculo'!CV$13,IF(CV$18=100,($CK$21*CV$18*$B$2)-SUM($I109:CU109),IF(CV$18&gt;CU$19,((CV$18-CU$19+1)*$B$2*$CK$21),IF(CV$18&gt;=CU$19,$CK$21*$B$2))),0)</f>
        <v>0</v>
      </c>
      <c r="CW109" s="300">
        <f>IF('Hoja De Calculo'!CX$13&gt;='Hoja De Calculo'!CW$13,IF(CW$18=100,($CK$21*CW$18*$B$2)-SUM($I109:CV109),IF(CW$18&gt;CV$19,((CW$18-CV$19+1)*$B$2*$CK$21),IF(CW$18&gt;=CV$19,$CK$21*$B$2))),0)</f>
        <v>0</v>
      </c>
    </row>
    <row r="110" spans="1:101" x14ac:dyDescent="0.35">
      <c r="A110" t="s">
        <v>243</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5"/>
      <c r="BX110" s="265"/>
      <c r="BY110" s="265"/>
      <c r="BZ110" s="265"/>
      <c r="CA110" s="265"/>
      <c r="CB110" s="265"/>
      <c r="CC110" s="265"/>
      <c r="CD110" s="265"/>
      <c r="CE110" s="265"/>
      <c r="CF110" s="265"/>
      <c r="CG110" s="265"/>
      <c r="CH110" s="265"/>
      <c r="CI110" s="265"/>
      <c r="CJ110" s="265"/>
      <c r="CK110" s="265"/>
      <c r="CL110" s="287">
        <f>(CL$21*$B$2*(CL$19+(IF(CL$19=100,0,1))))</f>
        <v>0</v>
      </c>
      <c r="CM110" s="300">
        <f>IF('Hoja De Calculo'!CN$13&gt;='Hoja De Calculo'!CM$13,IF(CM$18=100,($CL$21*CM$18*$B$2)-SUM($I110:CL110),IF(CM$18&gt;CL$19,((CM$18-CL$19+1)*$B$2*$CL$21),IF(CM$18&gt;=CL$19,$CL$21*$B$2))),0)</f>
        <v>0</v>
      </c>
      <c r="CN110" s="300">
        <f>IF('Hoja De Calculo'!CO$13&gt;='Hoja De Calculo'!CN$13,IF(CN$18=100,($CL$21*CN$18*$B$2)-SUM($I110:CM110),IF(CN$18&gt;CM$19,((CN$18-CM$19+1)*$B$2*$CL$21),IF(CN$18&gt;=CM$19,$CL$21*$B$2))),0)</f>
        <v>0</v>
      </c>
      <c r="CO110" s="300">
        <f>IF('Hoja De Calculo'!CP$13&gt;='Hoja De Calculo'!CO$13,IF(CO$18=100,($CL$21*CO$18*$B$2)-SUM($I110:CN110),IF(CO$18&gt;CN$19,((CO$18-CN$19+1)*$B$2*$CL$21),IF(CO$18&gt;=CN$19,$CL$21*$B$2))),0)</f>
        <v>0</v>
      </c>
      <c r="CP110" s="300">
        <f>IF('Hoja De Calculo'!CQ$13&gt;='Hoja De Calculo'!CP$13,IF(CP$18=100,($CL$21*CP$18*$B$2)-SUM($I110:CO110),IF(CP$18&gt;CO$19,((CP$18-CO$19+1)*$B$2*$CL$21),IF(CP$18&gt;=CO$19,$CL$21*$B$2))),0)</f>
        <v>0</v>
      </c>
      <c r="CQ110" s="300">
        <f>IF('Hoja De Calculo'!CR$13&gt;='Hoja De Calculo'!CQ$13,IF(CQ$18=100,($CL$21*CQ$18*$B$2)-SUM($I110:CP110),IF(CQ$18&gt;CP$19,((CQ$18-CP$19+1)*$B$2*$CL$21),IF(CQ$18&gt;=CP$19,$CL$21*$B$2))),0)</f>
        <v>0</v>
      </c>
      <c r="CR110" s="300">
        <f>IF('Hoja De Calculo'!CS$13&gt;='Hoja De Calculo'!CR$13,IF(CR$18=100,($CL$21*CR$18*$B$2)-SUM($I110:CQ110),IF(CR$18&gt;CQ$19,((CR$18-CQ$19+1)*$B$2*$CL$21),IF(CR$18&gt;=CQ$19,$CL$21*$B$2))),0)</f>
        <v>0</v>
      </c>
      <c r="CS110" s="300">
        <f>IF('Hoja De Calculo'!CT$13&gt;='Hoja De Calculo'!CS$13,IF(CS$18=100,($CL$21*CS$18*$B$2)-SUM($I110:CR110),IF(CS$18&gt;CR$19,((CS$18-CR$19+1)*$B$2*$CL$21),IF(CS$18&gt;=CR$19,$CL$21*$B$2))),0)</f>
        <v>0</v>
      </c>
      <c r="CT110" s="300">
        <f>IF('Hoja De Calculo'!CU$13&gt;='Hoja De Calculo'!CT$13,IF(CT$18=100,($CL$21*CT$18*$B$2)-SUM($I110:CS110),IF(CT$18&gt;CS$19,((CT$18-CS$19+1)*$B$2*$CL$21),IF(CT$18&gt;=CS$19,$CL$21*$B$2))),0)</f>
        <v>0</v>
      </c>
      <c r="CU110" s="300">
        <f>IF('Hoja De Calculo'!CV$13&gt;='Hoja De Calculo'!CU$13,IF(CU$18=100,($CL$21*CU$18*$B$2)-SUM($I110:CT110),IF(CU$18&gt;CT$19,((CU$18-CT$19+1)*$B$2*$CL$21),IF(CU$18&gt;=CT$19,$CL$21*$B$2))),0)</f>
        <v>0</v>
      </c>
      <c r="CV110" s="300">
        <f>IF('Hoja De Calculo'!CW$13&gt;='Hoja De Calculo'!CV$13,IF(CV$18=100,($CL$21*CV$18*$B$2)-SUM($I110:CU110),IF(CV$18&gt;CU$19,((CV$18-CU$19+1)*$B$2*$CL$21),IF(CV$18&gt;=CU$19,$CL$21*$B$2))),0)</f>
        <v>0</v>
      </c>
      <c r="CW110" s="300">
        <f>IF('Hoja De Calculo'!CX$13&gt;='Hoja De Calculo'!CW$13,IF(CW$18=100,($CL$21*CW$18*$B$2)-SUM($I110:CV110),IF(CW$18&gt;CV$19,((CW$18-CV$19+1)*$B$2*$CL$21),IF(CW$18&gt;=CV$19,$CL$21*$B$2))),0)</f>
        <v>0</v>
      </c>
    </row>
    <row r="111" spans="1:101" x14ac:dyDescent="0.35">
      <c r="A111" t="s">
        <v>244</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c r="CF111" s="265"/>
      <c r="CG111" s="265"/>
      <c r="CH111" s="265"/>
      <c r="CI111" s="265"/>
      <c r="CJ111" s="265"/>
      <c r="CK111" s="265"/>
      <c r="CL111" s="265"/>
      <c r="CM111" s="287">
        <f>(CM$21*$B$2*(CM$19+(IF(CM$19=100,0,1))))</f>
        <v>0</v>
      </c>
      <c r="CN111" s="300">
        <f>IF('Hoja De Calculo'!CO$13&gt;='Hoja De Calculo'!CN$13,IF(CN$18=100,($CM$21*CN$18*$B$2)-SUM($I111:CM111),IF(CN$18&gt;CM$19,((CN$18-CM$19+1)*$B$2*$CM$21),IF(CN$18&gt;=CM$19,$CM$21*$B$2))),0)</f>
        <v>0</v>
      </c>
      <c r="CO111" s="300">
        <f>IF('Hoja De Calculo'!CP$13&gt;='Hoja De Calculo'!CO$13,IF(CO$18=100,($CM$21*CO$18*$B$2)-SUM($I111:CN111),IF(CO$18&gt;CN$19,((CO$18-CN$19+1)*$B$2*$CM$21),IF(CO$18&gt;=CN$19,$CM$21*$B$2))),0)</f>
        <v>0</v>
      </c>
      <c r="CP111" s="300">
        <f>IF('Hoja De Calculo'!CQ$13&gt;='Hoja De Calculo'!CP$13,IF(CP$18=100,($CM$21*CP$18*$B$2)-SUM($I111:CO111),IF(CP$18&gt;CO$19,((CP$18-CO$19+1)*$B$2*$CM$21),IF(CP$18&gt;=CO$19,$CM$21*$B$2))),0)</f>
        <v>0</v>
      </c>
      <c r="CQ111" s="300">
        <f>IF('Hoja De Calculo'!CR$13&gt;='Hoja De Calculo'!CQ$13,IF(CQ$18=100,($CM$21*CQ$18*$B$2)-SUM($I111:CP111),IF(CQ$18&gt;CP$19,((CQ$18-CP$19+1)*$B$2*$CM$21),IF(CQ$18&gt;=CP$19,$CM$21*$B$2))),0)</f>
        <v>0</v>
      </c>
      <c r="CR111" s="300">
        <f>IF('Hoja De Calculo'!CS$13&gt;='Hoja De Calculo'!CR$13,IF(CR$18=100,($CM$21*CR$18*$B$2)-SUM($I111:CQ111),IF(CR$18&gt;CQ$19,((CR$18-CQ$19+1)*$B$2*$CM$21),IF(CR$18&gt;=CQ$19,$CM$21*$B$2))),0)</f>
        <v>0</v>
      </c>
      <c r="CS111" s="300">
        <f>IF('Hoja De Calculo'!CT$13&gt;='Hoja De Calculo'!CS$13,IF(CS$18=100,($CM$21*CS$18*$B$2)-SUM($I111:CR111),IF(CS$18&gt;CR$19,((CS$18-CR$19+1)*$B$2*$CM$21),IF(CS$18&gt;=CR$19,$CM$21*$B$2))),0)</f>
        <v>0</v>
      </c>
      <c r="CT111" s="300">
        <f>IF('Hoja De Calculo'!CU$13&gt;='Hoja De Calculo'!CT$13,IF(CT$18=100,($CM$21*CT$18*$B$2)-SUM($I111:CS111),IF(CT$18&gt;CS$19,((CT$18-CS$19+1)*$B$2*$CM$21),IF(CT$18&gt;=CS$19,$CM$21*$B$2))),0)</f>
        <v>0</v>
      </c>
      <c r="CU111" s="300">
        <f>IF('Hoja De Calculo'!CV$13&gt;='Hoja De Calculo'!CU$13,IF(CU$18=100,($CM$21*CU$18*$B$2)-SUM($I111:CT111),IF(CU$18&gt;CT$19,((CU$18-CT$19+1)*$B$2*$CM$21),IF(CU$18&gt;=CT$19,$CM$21*$B$2))),0)</f>
        <v>0</v>
      </c>
      <c r="CV111" s="300">
        <f>IF('Hoja De Calculo'!CW$13&gt;='Hoja De Calculo'!CV$13,IF(CV$18=100,($CM$21*CV$18*$B$2)-SUM($I111:CU111),IF(CV$18&gt;CU$19,((CV$18-CU$19+1)*$B$2*$CM$21),IF(CV$18&gt;=CU$19,$CM$21*$B$2))),0)</f>
        <v>0</v>
      </c>
      <c r="CW111" s="300">
        <f>IF('Hoja De Calculo'!CX$13&gt;='Hoja De Calculo'!CW$13,IF(CW$18=100,($CM$21*CW$18*$B$2)-SUM($I111:CV111),IF(CW$18&gt;CV$19,((CW$18-CV$19+1)*$B$2*$CM$21),IF(CW$18&gt;=CV$19,$CM$21*$B$2))),0)</f>
        <v>0</v>
      </c>
    </row>
    <row r="112" spans="1:101" x14ac:dyDescent="0.35">
      <c r="A112" t="s">
        <v>245</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87">
        <f>(CN$21*$B$2*(CN$19+(IF(CN$19=100,0,1))))</f>
        <v>0</v>
      </c>
      <c r="CO112" s="300">
        <f>IF('Hoja De Calculo'!CP$13&gt;='Hoja De Calculo'!CO$13,IF(CO$18=100,($CN$21*CO$18*$B$2)-SUM($I112:CN112),IF(CO$18&gt;CN$19,((CO$18-CN$19+1)*$B$2*$CN$21),IF(CO$18&gt;=CN$19,$CN$21*$B$2))),0)</f>
        <v>0</v>
      </c>
      <c r="CP112" s="300">
        <f>IF('Hoja De Calculo'!CQ$13&gt;='Hoja De Calculo'!CP$13,IF(CP$18=100,($CN$21*CP$18*$B$2)-SUM($I112:CO112),IF(CP$18&gt;CO$19,((CP$18-CO$19+1)*$B$2*$CN$21),IF(CP$18&gt;=CO$19,$CN$21*$B$2))),0)</f>
        <v>0</v>
      </c>
      <c r="CQ112" s="300">
        <f>IF('Hoja De Calculo'!CR$13&gt;='Hoja De Calculo'!CQ$13,IF(CQ$18=100,($CN$21*CQ$18*$B$2)-SUM($I112:CP112),IF(CQ$18&gt;CP$19,((CQ$18-CP$19+1)*$B$2*$CN$21),IF(CQ$18&gt;=CP$19,$CN$21*$B$2))),0)</f>
        <v>0</v>
      </c>
      <c r="CR112" s="300">
        <f>IF('Hoja De Calculo'!CS$13&gt;='Hoja De Calculo'!CR$13,IF(CR$18=100,($CN$21*CR$18*$B$2)-SUM($I112:CQ112),IF(CR$18&gt;CQ$19,((CR$18-CQ$19+1)*$B$2*$CN$21),IF(CR$18&gt;=CQ$19,$CN$21*$B$2))),0)</f>
        <v>0</v>
      </c>
      <c r="CS112" s="300">
        <f>IF('Hoja De Calculo'!CT$13&gt;='Hoja De Calculo'!CS$13,IF(CS$18=100,($CN$21*CS$18*$B$2)-SUM($I112:CR112),IF(CS$18&gt;CR$19,((CS$18-CR$19+1)*$B$2*$CN$21),IF(CS$18&gt;=CR$19,$CN$21*$B$2))),0)</f>
        <v>0</v>
      </c>
      <c r="CT112" s="300">
        <f>IF('Hoja De Calculo'!CU$13&gt;='Hoja De Calculo'!CT$13,IF(CT$18=100,($CN$21*CT$18*$B$2)-SUM($I112:CS112),IF(CT$18&gt;CS$19,((CT$18-CS$19+1)*$B$2*$CN$21),IF(CT$18&gt;=CS$19,$CN$21*$B$2))),0)</f>
        <v>0</v>
      </c>
      <c r="CU112" s="300">
        <f>IF('Hoja De Calculo'!CV$13&gt;='Hoja De Calculo'!CU$13,IF(CU$18=100,($CN$21*CU$18*$B$2)-SUM($I112:CT112),IF(CU$18&gt;CT$19,((CU$18-CT$19+1)*$B$2*$CN$21),IF(CU$18&gt;=CT$19,$CN$21*$B$2))),0)</f>
        <v>0</v>
      </c>
      <c r="CV112" s="300">
        <f>IF('Hoja De Calculo'!CW$13&gt;='Hoja De Calculo'!CV$13,IF(CV$18=100,($CN$21*CV$18*$B$2)-SUM($I112:CU112),IF(CV$18&gt;CU$19,((CV$18-CU$19+1)*$B$2*$CN$21),IF(CV$18&gt;=CU$19,$CN$21*$B$2))),0)</f>
        <v>0</v>
      </c>
      <c r="CW112" s="300">
        <f>IF('Hoja De Calculo'!CX$13&gt;='Hoja De Calculo'!CW$13,IF(CW$18=100,($CN$21*CW$18*$B$2)-SUM($I112:CV112),IF(CW$18&gt;CV$19,((CW$18-CV$19+1)*$B$2*$CN$21),IF(CW$18&gt;=CV$19,$CN$21*$B$2))),0)</f>
        <v>0</v>
      </c>
    </row>
    <row r="113" spans="1:102" x14ac:dyDescent="0.35">
      <c r="A113" t="s">
        <v>246</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87">
        <f>(CO$21*$B$2*(CO$19+(IF(CO$19=100,0,1))))</f>
        <v>0</v>
      </c>
      <c r="CP113" s="300">
        <f>IF('Hoja De Calculo'!CQ$13&gt;='Hoja De Calculo'!CP$13,IF(CP$18=100,($CO$21*CP$18*$B$2)-SUM($I113:CO113),IF(CP$18&gt;CO$19,((CP$18-CO$19+1)*$B$2*$CO$21),IF(CP$18&gt;=CO$19,$CO$21*$B$2))),0)</f>
        <v>0</v>
      </c>
      <c r="CQ113" s="300">
        <f>IF('Hoja De Calculo'!CR$13&gt;='Hoja De Calculo'!CQ$13,IF(CQ$18=100,($CO$21*CQ$18*$B$2)-SUM($I113:CP113),IF(CQ$18&gt;CP$19,((CQ$18-CP$19+1)*$B$2*$CO$21),IF(CQ$18&gt;=CP$19,$CO$21*$B$2))),0)</f>
        <v>0</v>
      </c>
      <c r="CR113" s="300">
        <f>IF('Hoja De Calculo'!CS$13&gt;='Hoja De Calculo'!CR$13,IF(CR$18=100,($CO$21*CR$18*$B$2)-SUM($I113:CQ113),IF(CR$18&gt;CQ$19,((CR$18-CQ$19+1)*$B$2*$CO$21),IF(CR$18&gt;=CQ$19,$CO$21*$B$2))),0)</f>
        <v>0</v>
      </c>
      <c r="CS113" s="300">
        <f>IF('Hoja De Calculo'!CT$13&gt;='Hoja De Calculo'!CS$13,IF(CS$18=100,($CO$21*CS$18*$B$2)-SUM($I113:CR113),IF(CS$18&gt;CR$19,((CS$18-CR$19+1)*$B$2*$CO$21),IF(CS$18&gt;=CR$19,$CO$21*$B$2))),0)</f>
        <v>0</v>
      </c>
      <c r="CT113" s="300">
        <f>IF('Hoja De Calculo'!CU$13&gt;='Hoja De Calculo'!CT$13,IF(CT$18=100,($CO$21*CT$18*$B$2)-SUM($I113:CS113),IF(CT$18&gt;CS$19,((CT$18-CS$19+1)*$B$2*$CO$21),IF(CT$18&gt;=CS$19,$CO$21*$B$2))),0)</f>
        <v>0</v>
      </c>
      <c r="CU113" s="300">
        <f>IF('Hoja De Calculo'!CV$13&gt;='Hoja De Calculo'!CU$13,IF(CU$18=100,($CO$21*CU$18*$B$2)-SUM($I113:CT113),IF(CU$18&gt;CT$19,((CU$18-CT$19+1)*$B$2*$CO$21),IF(CU$18&gt;=CT$19,$CO$21*$B$2))),0)</f>
        <v>0</v>
      </c>
      <c r="CV113" s="300">
        <f>IF('Hoja De Calculo'!CW$13&gt;='Hoja De Calculo'!CV$13,IF(CV$18=100,($CO$21*CV$18*$B$2)-SUM($I113:CU113),IF(CV$18&gt;CU$19,((CV$18-CU$19+1)*$B$2*$CO$21),IF(CV$18&gt;=CU$19,$CO$21*$B$2))),0)</f>
        <v>0</v>
      </c>
      <c r="CW113" s="300">
        <f>IF('Hoja De Calculo'!CX$13&gt;='Hoja De Calculo'!CW$13,IF(CW$18=100,($CO$21*CW$18*$B$2)-SUM($I113:CV113),IF(CW$18&gt;CV$19,((CW$18-CV$19+1)*$B$2*$CO$21),IF(CW$18&gt;=CV$19,$CO$21*$B$2))),0)</f>
        <v>0</v>
      </c>
    </row>
    <row r="114" spans="1:102" x14ac:dyDescent="0.35">
      <c r="A114" t="s">
        <v>247</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c r="CF114" s="265"/>
      <c r="CG114" s="265"/>
      <c r="CH114" s="265"/>
      <c r="CI114" s="265"/>
      <c r="CJ114" s="265"/>
      <c r="CK114" s="265"/>
      <c r="CL114" s="265"/>
      <c r="CM114" s="265"/>
      <c r="CN114" s="265"/>
      <c r="CO114" s="265"/>
      <c r="CP114" s="287">
        <f>(CP$21*$B$2*(CP$19+(IF(CP$19=100,0,1))))</f>
        <v>0</v>
      </c>
      <c r="CQ114" s="300">
        <f>IF('Hoja De Calculo'!CR$13&gt;='Hoja De Calculo'!CQ$13,IF(CQ$18=100,($CP$21*CQ$18*$B$2)-SUM($I114:CP114),IF(CQ$18&gt;CP$19,((CQ$18-CP$19+1)*$B$2*$CP$21),IF(CQ$18&gt;=CP$19,$CP$21*$B$2))),0)</f>
        <v>0</v>
      </c>
      <c r="CR114" s="300">
        <f>IF('Hoja De Calculo'!CS$13&gt;='Hoja De Calculo'!CR$13,IF(CR$18=100,($CP$21*CR$18*$B$2)-SUM($I114:CQ114),IF(CR$18&gt;CQ$19,((CR$18-CQ$19+1)*$B$2*$CP$21),IF(CR$18&gt;=CQ$19,$CP$21*$B$2))),0)</f>
        <v>0</v>
      </c>
      <c r="CS114" s="300">
        <f>IF('Hoja De Calculo'!CT$13&gt;='Hoja De Calculo'!CS$13,IF(CS$18=100,($CP$21*CS$18*$B$2)-SUM($I114:CR114),IF(CS$18&gt;CR$19,((CS$18-CR$19+1)*$B$2*$CP$21),IF(CS$18&gt;=CR$19,$CP$21*$B$2))),0)</f>
        <v>0</v>
      </c>
      <c r="CT114" s="300">
        <f>IF('Hoja De Calculo'!CU$13&gt;='Hoja De Calculo'!CT$13,IF(CT$18=100,($CP$21*CT$18*$B$2)-SUM($I114:CS114),IF(CT$18&gt;CS$19,((CT$18-CS$19+1)*$B$2*$CP$21),IF(CT$18&gt;=CS$19,$CP$21*$B$2))),0)</f>
        <v>0</v>
      </c>
      <c r="CU114" s="300">
        <f>IF('Hoja De Calculo'!CV$13&gt;='Hoja De Calculo'!CU$13,IF(CU$18=100,($CP$21*CU$18*$B$2)-SUM($I114:CT114),IF(CU$18&gt;CT$19,((CU$18-CT$19+1)*$B$2*$CP$21),IF(CU$18&gt;=CT$19,$CP$21*$B$2))),0)</f>
        <v>0</v>
      </c>
      <c r="CV114" s="300">
        <f>IF('Hoja De Calculo'!CW$13&gt;='Hoja De Calculo'!CV$13,IF(CV$18=100,($CP$21*CV$18*$B$2)-SUM($I114:CU114),IF(CV$18&gt;CU$19,((CV$18-CU$19+1)*$B$2*$CP$21),IF(CV$18&gt;=CU$19,$CP$21*$B$2))),0)</f>
        <v>0</v>
      </c>
      <c r="CW114" s="300">
        <f>IF('Hoja De Calculo'!CX$13&gt;='Hoja De Calculo'!CW$13,IF(CW$18=100,($CP$21*CW$18*$B$2)-SUM($I114:CV114),IF(CW$18&gt;CV$19,((CW$18-CV$19+1)*$B$2*$CP$21),IF(CW$18&gt;=CV$19,$CP$21*$B$2))),0)</f>
        <v>0</v>
      </c>
    </row>
    <row r="115" spans="1:102" x14ac:dyDescent="0.35">
      <c r="A115" t="s">
        <v>248</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87">
        <f>(CQ$21*$B$2*(CQ$19+(IF(CQ$19=100,0,1))))</f>
        <v>0</v>
      </c>
      <c r="CR115" s="300">
        <f>IF('Hoja De Calculo'!CS$13&gt;='Hoja De Calculo'!CR$13,IF(CR$18=100,($CQ$21*CR$18*$B$2)-SUM($I115:CQ115),IF(CR$18&gt;CQ$19,((CR$18-CQ$19+1)*$B$2*$CQ$21),IF(CR$18&gt;=CQ$19,$CQ$21*$B$2))),0)</f>
        <v>0</v>
      </c>
      <c r="CS115" s="300">
        <f>IF('Hoja De Calculo'!CT$13&gt;='Hoja De Calculo'!CS$13,IF(CS$18=100,($CQ$21*CS$18*$B$2)-SUM($I115:CR115),IF(CS$18&gt;CR$19,((CS$18-CR$19+1)*$B$2*$CQ$21),IF(CS$18&gt;=CR$19,$CQ$21*$B$2))),0)</f>
        <v>0</v>
      </c>
      <c r="CT115" s="300">
        <f>IF('Hoja De Calculo'!CU$13&gt;='Hoja De Calculo'!CT$13,IF(CT$18=100,($CQ$21*CT$18*$B$2)-SUM($I115:CS115),IF(CT$18&gt;CS$19,((CT$18-CS$19+1)*$B$2*$CQ$21),IF(CT$18&gt;=CS$19,$CQ$21*$B$2))),0)</f>
        <v>0</v>
      </c>
      <c r="CU115" s="300">
        <f>IF('Hoja De Calculo'!CV$13&gt;='Hoja De Calculo'!CU$13,IF(CU$18=100,($CQ$21*CU$18*$B$2)-SUM($I115:CT115),IF(CU$18&gt;CT$19,((CU$18-CT$19+1)*$B$2*$CQ$21),IF(CU$18&gt;=CT$19,$CQ$21*$B$2))),0)</f>
        <v>0</v>
      </c>
      <c r="CV115" s="300">
        <f>IF('Hoja De Calculo'!CW$13&gt;='Hoja De Calculo'!CV$13,IF(CV$18=100,($CQ$21*CV$18*$B$2)-SUM($I115:CU115),IF(CV$18&gt;CU$19,((CV$18-CU$19+1)*$B$2*$CQ$21),IF(CV$18&gt;=CU$19,$CQ$21*$B$2))),0)</f>
        <v>0</v>
      </c>
      <c r="CW115" s="300">
        <f>IF('Hoja De Calculo'!CX$13&gt;='Hoja De Calculo'!CW$13,IF(CW$18=100,($CQ$21*CW$18*$B$2)-SUM($I115:CV115),IF(CW$18&gt;CV$19,((CW$18-CV$19+1)*$B$2*$CQ$21),IF(CW$18&gt;=CV$19,$CQ$21*$B$2))),0)</f>
        <v>0</v>
      </c>
    </row>
    <row r="116" spans="1:102" x14ac:dyDescent="0.35">
      <c r="A116" t="s">
        <v>249</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c r="CR116" s="287">
        <f>(CR$21*$B$2*(CR$19+(IF(CR$19=100,0,1))))</f>
        <v>0</v>
      </c>
      <c r="CS116" s="300">
        <f>IF('Hoja De Calculo'!CT$13&gt;='Hoja De Calculo'!CS$13,IF(CS$18=100,($CR$21*CS$18*$B$2)-SUM($I116:CR116),IF(CS$18&gt;CR$19,((CS$18-CR$19+1)*$B$2*$CR$21),IF(CS$18&gt;=CR$19,$CR$21*$B$2))),0)</f>
        <v>0</v>
      </c>
      <c r="CT116" s="300">
        <f>IF('Hoja De Calculo'!CU$13&gt;='Hoja De Calculo'!CT$13,IF(CT$18=100,($CR$21*CT$18*$B$2)-SUM($I116:CS116),IF(CT$18&gt;CS$19,((CT$18-CS$19+1)*$B$2*$CR$21),IF(CT$18&gt;=CS$19,$CR$21*$B$2))),0)</f>
        <v>0</v>
      </c>
      <c r="CU116" s="300">
        <f>IF('Hoja De Calculo'!CV$13&gt;='Hoja De Calculo'!CU$13,IF(CU$18=100,($CR$21*CU$18*$B$2)-SUM($I116:CT116),IF(CU$18&gt;CT$19,((CU$18-CT$19+1)*$B$2*$CR$21),IF(CU$18&gt;=CT$19,$CR$21*$B$2))),0)</f>
        <v>0</v>
      </c>
      <c r="CV116" s="300">
        <f>IF('Hoja De Calculo'!CW$13&gt;='Hoja De Calculo'!CV$13,IF(CV$18=100,($CR$21*CV$18*$B$2)-SUM($I116:CU116),IF(CV$18&gt;CU$19,((CV$18-CU$19+1)*$B$2*$CR$21),IF(CV$18&gt;=CU$19,$CR$21*$B$2))),0)</f>
        <v>0</v>
      </c>
      <c r="CW116" s="300">
        <f>IF('Hoja De Calculo'!CX$13&gt;='Hoja De Calculo'!CW$13,IF(CW$18=100,($CR$21*CW$18*$B$2)-SUM($I116:CV116),IF(CW$18&gt;CV$19,((CW$18-CV$19+1)*$B$2*$CR$21),IF(CW$18&gt;=CV$19,$CR$21*$B$2))),0)</f>
        <v>0</v>
      </c>
    </row>
    <row r="117" spans="1:102" x14ac:dyDescent="0.35">
      <c r="A117" t="s">
        <v>250</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87">
        <f>(CS$21*$B$2*(CS$19+(IF(CS$19=100,0,1))))</f>
        <v>0</v>
      </c>
      <c r="CT117" s="300">
        <f>IF('Hoja De Calculo'!CU$13&gt;='Hoja De Calculo'!CT$13,IF(CT$18=100,($CS$21*CT$18*$B$2)-SUM($I117:CS117),IF(CT$18&gt;CS$19,((CT$18-CS$19+1)*$B$2*$CS$21),IF(CT$18&gt;=CS$19,$CS$21*$B$2))),0)</f>
        <v>0</v>
      </c>
      <c r="CU117" s="300">
        <f>IF('Hoja De Calculo'!CV$13&gt;='Hoja De Calculo'!CU$13,IF(CU$18=100,($CS$21*CU$18*$B$2)-SUM($I117:CT117),IF(CU$18&gt;CT$19,((CU$18-CT$19+1)*$B$2*$CS$21),IF(CU$18&gt;=CT$19,$CS$21*$B$2))),0)</f>
        <v>0</v>
      </c>
      <c r="CV117" s="300">
        <f>IF('Hoja De Calculo'!CW$13&gt;='Hoja De Calculo'!CV$13,IF(CV$18=100,($CS$21*CV$18*$B$2)-SUM($I117:CU117),IF(CV$18&gt;CU$19,((CV$18-CU$19+1)*$B$2*$CS$21),IF(CV$18&gt;=CU$19,$CS$21*$B$2))),0)</f>
        <v>0</v>
      </c>
      <c r="CW117" s="300">
        <f>IF('Hoja De Calculo'!CX$13&gt;='Hoja De Calculo'!CW$13,IF(CW$18=100,($CS$21*CW$18*$B$2)-SUM($I117:CV117),IF(CW$18&gt;CV$19,((CW$18-CV$19+1)*$B$2*$CS$21),IF(CW$18&gt;=CV$19,$CS$21*$B$2))),0)</f>
        <v>0</v>
      </c>
    </row>
    <row r="118" spans="1:102" x14ac:dyDescent="0.35">
      <c r="A118" t="s">
        <v>251</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c r="CF118" s="265"/>
      <c r="CG118" s="265"/>
      <c r="CH118" s="265"/>
      <c r="CI118" s="265"/>
      <c r="CJ118" s="265"/>
      <c r="CK118" s="265"/>
      <c r="CL118" s="265"/>
      <c r="CM118" s="265"/>
      <c r="CN118" s="265"/>
      <c r="CO118" s="265"/>
      <c r="CP118" s="265"/>
      <c r="CQ118" s="265"/>
      <c r="CR118" s="265"/>
      <c r="CS118" s="265"/>
      <c r="CT118" s="287">
        <f>(CT$21*$B$2*(CT$19+(IF(CT$19=100,0,1))))</f>
        <v>0</v>
      </c>
      <c r="CU118" s="300">
        <f>IF('Hoja De Calculo'!CV$13&gt;='Hoja De Calculo'!CU$13,IF(CU$18=100,($CT$21*CU$18*$B$2)-SUM($I118:CT118),IF(CU$18&gt;CT$19,((CU$18-CT$19+1)*$B$2*$CT$21),IF(CU$18&gt;=CT$19,$CT$21*$B$2))),0)</f>
        <v>0</v>
      </c>
      <c r="CV118" s="300">
        <f>IF('Hoja De Calculo'!CW$13&gt;='Hoja De Calculo'!CV$13,IF(CV$18=100,($CT$21*CV$18*$B$2)-SUM($I118:CU118),IF(CV$18&gt;CU$19,((CV$18-CU$19+1)*$B$2*$CT$21),IF(CV$18&gt;=CU$19,$CT$21*$B$2))),0)</f>
        <v>0</v>
      </c>
      <c r="CW118" s="300">
        <f>IF('Hoja De Calculo'!CX$13&gt;='Hoja De Calculo'!CW$13,IF(CW$18=100,($CT$21*CW$18*$B$2)-SUM($I118:CV118),IF(CW$18&gt;CV$19,((CW$18-CV$19+1)*$B$2*$CT$21),IF(CW$18&gt;=CV$19,$CT$21*$B$2))),0)</f>
        <v>0</v>
      </c>
    </row>
    <row r="119" spans="1:102" x14ac:dyDescent="0.35">
      <c r="A119" t="s">
        <v>252</v>
      </c>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c r="CR119" s="265"/>
      <c r="CS119" s="265"/>
      <c r="CT119" s="265"/>
      <c r="CU119" s="287">
        <f>(CU$21*$B$2*(CU$19+(IF(CU$19=100,0,1))))</f>
        <v>0</v>
      </c>
      <c r="CV119" s="300">
        <f>IF('Hoja De Calculo'!CW$13&gt;='Hoja De Calculo'!CV$13,IF(CV$18=100,($CU$21*CV$18*$B$2)-SUM($I119:CU119),IF(CV$18&gt;CU$19,((CV$18-CU$19+1)*$B$2*$CU$21),IF(CV$18&gt;=CU$19,$CU$21*$B$2))),0)</f>
        <v>0</v>
      </c>
      <c r="CW119" s="300">
        <f>IF('Hoja De Calculo'!CX$13&gt;='Hoja De Calculo'!CW$13,IF(CW$18=100,($CU$21*CW$18*$B$2)-SUM($I119:CV119),IF(CW$18&gt;CV$19,((CW$18-CV$19+1)*$B$2*$CU$21),IF(CW$18&gt;=CV$19,$CU$21*$B$2))),0)</f>
        <v>0</v>
      </c>
    </row>
    <row r="120" spans="1:102" x14ac:dyDescent="0.35">
      <c r="A120" t="s">
        <v>253</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5"/>
      <c r="CI120" s="265"/>
      <c r="CJ120" s="265"/>
      <c r="CK120" s="265"/>
      <c r="CL120" s="265"/>
      <c r="CM120" s="265"/>
      <c r="CN120" s="265"/>
      <c r="CO120" s="265"/>
      <c r="CP120" s="265"/>
      <c r="CQ120" s="265"/>
      <c r="CR120" s="265"/>
      <c r="CS120" s="265"/>
      <c r="CT120" s="265"/>
      <c r="CU120" s="265"/>
      <c r="CV120" s="287">
        <f>(CV$21*$B$2*(CV$19+(IF(CV$19=100,0,1))))</f>
        <v>0</v>
      </c>
      <c r="CW120" s="300">
        <f>IF('Hoja De Calculo'!CX$13&gt;='Hoja De Calculo'!CW$13,IF(CW$18=100,($CV$21*CW$18*$B$2)-SUM($I120:CV120),IF(CW$18&gt;CV$19,((CW$18-CV$19+1)*$B$2*$CV$21),IF(CW$18&gt;=CV$19,$CV$21*$B$2))),0)</f>
        <v>0</v>
      </c>
    </row>
    <row r="121" spans="1:102" x14ac:dyDescent="0.35">
      <c r="A121" t="s">
        <v>254</v>
      </c>
      <c r="B121" s="265"/>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5"/>
      <c r="BQ121" s="265"/>
      <c r="BR121" s="265"/>
      <c r="BS121" s="265"/>
      <c r="BT121" s="265"/>
      <c r="BU121" s="265"/>
      <c r="BV121" s="265"/>
      <c r="BW121" s="265"/>
      <c r="BX121" s="265"/>
      <c r="BY121" s="265"/>
      <c r="BZ121" s="265"/>
      <c r="CA121" s="265"/>
      <c r="CB121" s="265"/>
      <c r="CC121" s="265"/>
      <c r="CD121" s="265"/>
      <c r="CE121" s="265"/>
      <c r="CF121" s="265"/>
      <c r="CG121" s="265"/>
      <c r="CH121" s="265"/>
      <c r="CI121" s="265"/>
      <c r="CJ121" s="265"/>
      <c r="CK121" s="265"/>
      <c r="CL121" s="265"/>
      <c r="CM121" s="265"/>
      <c r="CN121" s="265"/>
      <c r="CO121" s="265"/>
      <c r="CP121" s="265"/>
      <c r="CQ121" s="265"/>
      <c r="CR121" s="265"/>
      <c r="CS121" s="265"/>
      <c r="CT121" s="265"/>
      <c r="CU121" s="265"/>
      <c r="CV121" s="265"/>
      <c r="CW121" s="287">
        <f>(CW$21*$B$2*(CW$19+(IF(CW$19=100,0,1))))</f>
        <v>0</v>
      </c>
    </row>
    <row r="122" spans="1:102" x14ac:dyDescent="0.35">
      <c r="CX122" s="287"/>
    </row>
  </sheetData>
  <sheetProtection algorithmName="SHA-512" hashValue="wjDNDGRbDpFdMQE8GwVBBUGSvRQGOdRhzUrTjnNppliABF79YCi03Br06sH8fQdSU0yiSn+C9j3VLc+7qUhSJA==" saltValue="budmy87rP985HALQpAAzU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B02C-5BAF-4DB0-805B-10AADA3B4096}">
  <dimension ref="D7:BD10"/>
  <sheetViews>
    <sheetView workbookViewId="0"/>
  </sheetViews>
  <sheetFormatPr defaultRowHeight="14.5" x14ac:dyDescent="0.35"/>
  <cols>
    <col min="4" max="12" width="2" bestFit="1" customWidth="1"/>
    <col min="13" max="56" width="3" bestFit="1" customWidth="1"/>
  </cols>
  <sheetData>
    <row r="7" spans="4:56" x14ac:dyDescent="0.35">
      <c r="D7">
        <v>1</v>
      </c>
      <c r="E7">
        <v>2</v>
      </c>
      <c r="F7">
        <v>3</v>
      </c>
      <c r="G7">
        <v>4</v>
      </c>
      <c r="H7">
        <v>5</v>
      </c>
      <c r="I7">
        <v>6</v>
      </c>
      <c r="J7">
        <v>7</v>
      </c>
      <c r="K7">
        <v>8</v>
      </c>
      <c r="L7">
        <v>9</v>
      </c>
      <c r="M7">
        <v>10</v>
      </c>
      <c r="N7">
        <v>11</v>
      </c>
      <c r="O7">
        <v>12</v>
      </c>
      <c r="P7">
        <v>13</v>
      </c>
      <c r="Q7">
        <v>14</v>
      </c>
      <c r="R7">
        <v>15</v>
      </c>
      <c r="S7">
        <v>16</v>
      </c>
      <c r="T7">
        <v>17</v>
      </c>
      <c r="U7">
        <v>18</v>
      </c>
      <c r="V7">
        <v>19</v>
      </c>
      <c r="W7">
        <v>20</v>
      </c>
      <c r="X7">
        <v>21</v>
      </c>
      <c r="Y7">
        <v>22</v>
      </c>
      <c r="Z7">
        <v>23</v>
      </c>
      <c r="AA7">
        <v>24</v>
      </c>
      <c r="AB7">
        <v>25</v>
      </c>
      <c r="AC7">
        <v>26</v>
      </c>
      <c r="AD7">
        <v>27</v>
      </c>
      <c r="AE7">
        <v>28</v>
      </c>
      <c r="AF7">
        <v>29</v>
      </c>
      <c r="AG7">
        <v>30</v>
      </c>
      <c r="AH7">
        <v>31</v>
      </c>
      <c r="AI7">
        <v>32</v>
      </c>
      <c r="AJ7">
        <v>33</v>
      </c>
      <c r="AK7">
        <v>34</v>
      </c>
      <c r="AL7">
        <v>35</v>
      </c>
      <c r="AM7">
        <v>36</v>
      </c>
      <c r="AN7">
        <v>37</v>
      </c>
      <c r="AO7">
        <v>38</v>
      </c>
      <c r="AP7">
        <v>39</v>
      </c>
      <c r="AQ7">
        <v>40</v>
      </c>
      <c r="AR7">
        <v>41</v>
      </c>
      <c r="AS7">
        <v>42</v>
      </c>
      <c r="AT7">
        <v>43</v>
      </c>
      <c r="AU7">
        <v>44</v>
      </c>
      <c r="AV7">
        <v>45</v>
      </c>
      <c r="AW7">
        <v>46</v>
      </c>
      <c r="AX7">
        <v>47</v>
      </c>
      <c r="AY7">
        <v>48</v>
      </c>
      <c r="AZ7">
        <v>49</v>
      </c>
      <c r="BA7">
        <v>50</v>
      </c>
      <c r="BB7">
        <v>51</v>
      </c>
      <c r="BC7">
        <v>52</v>
      </c>
      <c r="BD7">
        <v>53</v>
      </c>
    </row>
    <row r="8" spans="4:56" x14ac:dyDescent="0.35">
      <c r="D8" s="307">
        <v>0</v>
      </c>
      <c r="E8" s="307">
        <v>1</v>
      </c>
      <c r="F8" s="307">
        <v>2</v>
      </c>
      <c r="G8" s="307">
        <v>3</v>
      </c>
      <c r="H8" s="307">
        <v>4</v>
      </c>
      <c r="I8" s="307">
        <v>5</v>
      </c>
      <c r="J8" s="307">
        <v>6</v>
      </c>
      <c r="K8" s="307">
        <v>7</v>
      </c>
      <c r="L8" s="307">
        <v>8</v>
      </c>
      <c r="M8" s="307">
        <v>9</v>
      </c>
      <c r="N8" s="307">
        <v>10</v>
      </c>
      <c r="O8" s="307">
        <v>11</v>
      </c>
      <c r="P8" s="307">
        <v>12</v>
      </c>
      <c r="Q8" s="307">
        <v>13</v>
      </c>
      <c r="R8" s="307">
        <v>14</v>
      </c>
      <c r="S8" s="307">
        <v>15</v>
      </c>
      <c r="T8" s="307">
        <v>16</v>
      </c>
      <c r="U8" s="307">
        <v>17</v>
      </c>
      <c r="V8" s="307">
        <v>18</v>
      </c>
      <c r="W8" s="307">
        <v>19</v>
      </c>
      <c r="X8" s="307">
        <v>20</v>
      </c>
      <c r="Y8" s="307">
        <v>21</v>
      </c>
      <c r="Z8" s="307">
        <v>22</v>
      </c>
      <c r="AA8" s="307">
        <v>23</v>
      </c>
      <c r="AB8" s="307">
        <v>24</v>
      </c>
      <c r="AC8" s="307">
        <v>25</v>
      </c>
      <c r="AD8" s="307">
        <v>26</v>
      </c>
      <c r="AE8" s="307">
        <v>27</v>
      </c>
      <c r="AF8" s="307">
        <v>28</v>
      </c>
      <c r="AG8" s="307">
        <v>29</v>
      </c>
      <c r="AH8" s="307">
        <v>30</v>
      </c>
    </row>
    <row r="9" spans="4:56" x14ac:dyDescent="0.35">
      <c r="E9" s="307">
        <v>0</v>
      </c>
      <c r="F9" s="307">
        <v>1</v>
      </c>
      <c r="G9" s="307">
        <v>2</v>
      </c>
      <c r="H9" s="307">
        <v>3</v>
      </c>
      <c r="I9" s="307">
        <v>4</v>
      </c>
      <c r="J9" s="307">
        <v>5</v>
      </c>
      <c r="K9" s="307">
        <v>6</v>
      </c>
      <c r="L9" s="307">
        <v>7</v>
      </c>
      <c r="M9" s="307">
        <v>8</v>
      </c>
      <c r="N9" s="307">
        <v>9</v>
      </c>
      <c r="O9" s="307">
        <v>10</v>
      </c>
      <c r="P9" s="307">
        <v>11</v>
      </c>
      <c r="Q9" s="307">
        <v>12</v>
      </c>
      <c r="R9" s="307">
        <v>13</v>
      </c>
      <c r="S9" s="307">
        <v>14</v>
      </c>
      <c r="T9" s="307">
        <v>15</v>
      </c>
      <c r="U9" s="307">
        <v>16</v>
      </c>
      <c r="V9" s="307">
        <v>17</v>
      </c>
      <c r="W9" s="307">
        <v>18</v>
      </c>
      <c r="X9" s="307">
        <v>19</v>
      </c>
      <c r="Y9" s="307">
        <v>20</v>
      </c>
      <c r="Z9" s="307">
        <v>21</v>
      </c>
      <c r="AA9" s="307">
        <v>22</v>
      </c>
      <c r="AB9" s="307">
        <v>23</v>
      </c>
      <c r="AC9" s="307">
        <v>24</v>
      </c>
      <c r="AD9" s="307">
        <v>25</v>
      </c>
      <c r="AE9" s="307">
        <v>26</v>
      </c>
      <c r="AF9" s="307">
        <v>27</v>
      </c>
      <c r="AG9" s="307">
        <v>28</v>
      </c>
      <c r="AH9" s="307">
        <v>29</v>
      </c>
      <c r="AI9" s="307">
        <v>30</v>
      </c>
    </row>
    <row r="10" spans="4:56" x14ac:dyDescent="0.35">
      <c r="F10" s="307">
        <v>0</v>
      </c>
      <c r="G10" s="307">
        <v>1</v>
      </c>
      <c r="H10" s="307">
        <v>2</v>
      </c>
      <c r="I10" s="307">
        <v>3</v>
      </c>
      <c r="J10" s="307">
        <v>4</v>
      </c>
      <c r="K10" s="307">
        <v>5</v>
      </c>
      <c r="L10" s="307">
        <v>6</v>
      </c>
      <c r="M10" s="307">
        <v>7</v>
      </c>
      <c r="N10" s="307">
        <v>8</v>
      </c>
      <c r="O10" s="307">
        <v>9</v>
      </c>
      <c r="P10" s="307">
        <v>10</v>
      </c>
      <c r="Q10" s="307">
        <v>11</v>
      </c>
      <c r="R10" s="307">
        <v>12</v>
      </c>
      <c r="S10" s="307">
        <v>13</v>
      </c>
      <c r="T10" s="307">
        <v>14</v>
      </c>
      <c r="U10" s="307">
        <v>15</v>
      </c>
      <c r="V10" s="307">
        <v>16</v>
      </c>
      <c r="W10" s="307">
        <v>17</v>
      </c>
      <c r="X10" s="307">
        <v>18</v>
      </c>
      <c r="Y10" s="307">
        <v>19</v>
      </c>
      <c r="Z10" s="307">
        <v>20</v>
      </c>
      <c r="AA10" s="307">
        <v>21</v>
      </c>
      <c r="AB10" s="307">
        <v>22</v>
      </c>
      <c r="AC10" s="307">
        <v>23</v>
      </c>
      <c r="AD10" s="307">
        <v>24</v>
      </c>
      <c r="AE10" s="307">
        <v>25</v>
      </c>
      <c r="AF10" s="307">
        <v>26</v>
      </c>
      <c r="AG10" s="307">
        <v>27</v>
      </c>
      <c r="AH10" s="307">
        <v>28</v>
      </c>
      <c r="AI10" s="307">
        <v>29</v>
      </c>
      <c r="AJ10" s="307">
        <v>30</v>
      </c>
      <c r="AK10" s="307">
        <v>31</v>
      </c>
      <c r="AL10" s="307">
        <v>32</v>
      </c>
      <c r="AM10" s="307">
        <v>33</v>
      </c>
      <c r="AN10" s="307">
        <v>34</v>
      </c>
      <c r="AO10" s="307">
        <v>35</v>
      </c>
      <c r="AP10" s="307">
        <v>36</v>
      </c>
      <c r="AQ10" s="307">
        <v>37</v>
      </c>
      <c r="AR10" s="307">
        <v>38</v>
      </c>
      <c r="AS10" s="307">
        <v>39</v>
      </c>
      <c r="AT10" s="307">
        <v>40</v>
      </c>
      <c r="AU10" s="307">
        <v>41</v>
      </c>
      <c r="AV10" s="307">
        <v>42</v>
      </c>
      <c r="AW10" s="307">
        <v>43</v>
      </c>
      <c r="AX10" s="307">
        <v>44</v>
      </c>
      <c r="AY10" s="307">
        <v>45</v>
      </c>
      <c r="AZ10" s="307">
        <v>46</v>
      </c>
      <c r="BA10" s="307">
        <v>47</v>
      </c>
      <c r="BB10" s="307">
        <v>48</v>
      </c>
      <c r="BC10" s="307">
        <v>49</v>
      </c>
      <c r="BD10" s="307">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A3DD8-F8D7-444F-B45A-CF3B970A942F}">
  <sheetPr>
    <tabColor theme="3" tint="0.59999389629810485"/>
  </sheetPr>
  <dimension ref="A1:N44"/>
  <sheetViews>
    <sheetView zoomScale="78" zoomScaleNormal="100" workbookViewId="0">
      <selection activeCell="D6" sqref="D6"/>
    </sheetView>
  </sheetViews>
  <sheetFormatPr defaultColWidth="8.7265625" defaultRowHeight="14.5" x14ac:dyDescent="0.35"/>
  <cols>
    <col min="1" max="1" width="44.54296875" style="238" bestFit="1" customWidth="1"/>
    <col min="2" max="2" width="58.81640625" style="238" customWidth="1"/>
    <col min="3" max="3" width="47.26953125" style="238" customWidth="1"/>
    <col min="4" max="4" width="43.453125" style="238" customWidth="1"/>
    <col min="5" max="7" width="8.7265625" style="238" customWidth="1"/>
    <col min="8" max="8" width="14.26953125" style="238" customWidth="1"/>
    <col min="9" max="9" width="8.7265625" style="238" customWidth="1"/>
    <col min="10" max="10" width="112.7265625" style="238" hidden="1" customWidth="1"/>
    <col min="11" max="11" width="14.81640625" style="238" hidden="1" customWidth="1"/>
    <col min="12" max="12" width="16.1796875" style="238" hidden="1" customWidth="1"/>
    <col min="13" max="13" width="23.26953125" style="238" hidden="1" customWidth="1"/>
    <col min="14" max="16384" width="8.7265625" style="238"/>
  </cols>
  <sheetData>
    <row r="1" spans="1:11" x14ac:dyDescent="0.35">
      <c r="A1" s="241" t="s">
        <v>255</v>
      </c>
    </row>
    <row r="2" spans="1:11" x14ac:dyDescent="0.35">
      <c r="A2" s="239" t="s">
        <v>256</v>
      </c>
    </row>
    <row r="4" spans="1:11" x14ac:dyDescent="0.35">
      <c r="A4" s="345" t="s">
        <v>257</v>
      </c>
      <c r="B4" s="345"/>
      <c r="C4" s="254"/>
    </row>
    <row r="5" spans="1:11" x14ac:dyDescent="0.35">
      <c r="A5" s="257" t="s">
        <v>258</v>
      </c>
      <c r="B5" s="262"/>
      <c r="D5" s="343"/>
      <c r="E5" s="343"/>
      <c r="F5" s="343"/>
      <c r="G5" s="343"/>
      <c r="H5" s="343"/>
      <c r="I5" s="240"/>
      <c r="J5" s="240"/>
      <c r="K5" s="240"/>
    </row>
    <row r="6" spans="1:11" x14ac:dyDescent="0.35">
      <c r="A6" s="257" t="s">
        <v>260</v>
      </c>
      <c r="B6" s="262"/>
      <c r="I6" s="240"/>
      <c r="J6" s="240"/>
      <c r="K6" s="240"/>
    </row>
    <row r="7" spans="1:11" x14ac:dyDescent="0.35">
      <c r="A7" s="243"/>
      <c r="I7" s="240"/>
      <c r="J7" s="240"/>
      <c r="K7" s="240"/>
    </row>
    <row r="8" spans="1:11" ht="13.5" customHeight="1" x14ac:dyDescent="0.35">
      <c r="A8" s="264"/>
      <c r="B8" s="263" t="s">
        <v>261</v>
      </c>
      <c r="C8" s="261" t="s">
        <v>262</v>
      </c>
      <c r="I8" s="240"/>
      <c r="J8" s="240"/>
      <c r="K8" s="240"/>
    </row>
    <row r="9" spans="1:11" ht="27" customHeight="1" x14ac:dyDescent="0.35">
      <c r="A9" s="259" t="s">
        <v>263</v>
      </c>
      <c r="B9" s="260"/>
      <c r="C9" s="309" t="str">
        <f>IF(B9="","",VLOOKUP(B9,J17:M43,(IF($B$5=$K$17,2,IF($B$5=$L$17,3,IF($B$5=$M$17,4,"Favor de seleccionar el tipo de propiedad")))),FALSE))</f>
        <v/>
      </c>
      <c r="D9" s="344"/>
      <c r="E9" s="344"/>
      <c r="F9" s="344"/>
      <c r="G9" s="344"/>
      <c r="H9" s="344"/>
      <c r="J9" s="240"/>
      <c r="K9" s="240"/>
    </row>
    <row r="10" spans="1:11" ht="27" customHeight="1" x14ac:dyDescent="0.35">
      <c r="A10" s="257" t="s">
        <v>265</v>
      </c>
      <c r="B10" s="258"/>
      <c r="C10" s="310" t="str">
        <f>IF(B10="","",VLOOKUP(B10,J18:M44,(IF($B$5=$K$17,2,IF($B$5=$L$17,3,IF($B$5=$M$17,4,"Favor de seleccionar el tipo de propiedad")))),FALSE))</f>
        <v/>
      </c>
      <c r="I10" s="240"/>
      <c r="J10" s="240"/>
    </row>
    <row r="11" spans="1:11" ht="27" customHeight="1" x14ac:dyDescent="0.35">
      <c r="A11" s="257" t="s">
        <v>267</v>
      </c>
      <c r="B11" s="258"/>
      <c r="C11" s="310" t="str">
        <f>IF(B11="","",VLOOKUP(B11,J19:M45,(IF($B$5=$K$17,2,IF($B$5=$L$17,3,IF($B$5=$M$17,4,"Favor de seleccionar el tipo de propiedad")))),FALSE))</f>
        <v/>
      </c>
      <c r="J11" s="240"/>
      <c r="K11" s="240"/>
    </row>
    <row r="12" spans="1:11" ht="27" customHeight="1" x14ac:dyDescent="0.35">
      <c r="A12" s="257" t="s">
        <v>269</v>
      </c>
      <c r="B12" s="258"/>
      <c r="C12" s="310" t="str">
        <f>IF(B12="","",VLOOKUP(B12,J21:M46,(IF($B$5=$K$17,2,IF($B$5=$L$17,3,IF($B$5=$M$17,4,"Favor de seleccionar el tipo de propiedad")))),FALSE))</f>
        <v/>
      </c>
      <c r="J12" s="240"/>
      <c r="K12" s="240"/>
    </row>
    <row r="13" spans="1:11" ht="27" customHeight="1" x14ac:dyDescent="0.35">
      <c r="A13" s="257" t="s">
        <v>271</v>
      </c>
      <c r="B13" s="258"/>
      <c r="C13" s="310" t="str">
        <f>IF(B13="","",VLOOKUP(B13,J22:M47,(IF($B$5=$K$17,2,IF($B$5=$L$17,3,IF($B$5=$M$17,4,"Favor de seleccionar el tipo de propiedad")))),FALSE))</f>
        <v/>
      </c>
      <c r="I13" s="240"/>
      <c r="J13" s="240"/>
      <c r="K13" s="240"/>
    </row>
    <row r="14" spans="1:11" ht="27" customHeight="1" x14ac:dyDescent="0.35">
      <c r="A14" s="257" t="s">
        <v>273</v>
      </c>
      <c r="B14" s="258"/>
      <c r="C14" s="310" t="str">
        <f>IF(B14="","",VLOOKUP(B14,J23:M48,(IF($B$5=$K$17,2,IF($B$5=$L$17,3,IF($B$5=$M$17,4,"Favor de seleccionar el tipo de propiedad")))),FALSE))</f>
        <v/>
      </c>
      <c r="J14" s="240"/>
      <c r="K14" s="240"/>
    </row>
    <row r="15" spans="1:11" ht="27" customHeight="1" x14ac:dyDescent="0.35">
      <c r="A15" s="257" t="s">
        <v>275</v>
      </c>
      <c r="B15" s="258"/>
      <c r="C15" s="310" t="str">
        <f>IF(B15="","",VLOOKUP(B15,J24:M49,(IF($B$5=$K$17,2,IF($B$5=$L$17,3,IF($B$5=$M$17,4,"Favor de seleccionar el tipo de propiedad")))),FALSE))</f>
        <v/>
      </c>
      <c r="I15" s="240"/>
      <c r="J15" s="240"/>
      <c r="K15" s="240"/>
    </row>
    <row r="16" spans="1:11" ht="27" customHeight="1" x14ac:dyDescent="0.35">
      <c r="A16" s="257" t="s">
        <v>277</v>
      </c>
      <c r="B16" s="258"/>
      <c r="C16" s="310" t="str">
        <f>IF(B16="","",VLOOKUP(B16,J25:M50,(IF($B$5=$K$17,2,IF($B$5=$L$17,3,IF($B$5=$M$17,4,"Favor de seleccionar el tipo de propiedad")))),FALSE))</f>
        <v/>
      </c>
      <c r="J16" s="240"/>
    </row>
    <row r="17" spans="1:14" ht="27" customHeight="1" x14ac:dyDescent="0.35">
      <c r="A17" s="347" t="s">
        <v>279</v>
      </c>
      <c r="B17" s="348"/>
      <c r="C17" s="311" t="str">
        <f>IFERROR(100%-((1-C9)*(1-C10)*(1-C11)*(1-C12)*(1-C13)*(1-C14)*(1-C15)*(1-C16)),"")</f>
        <v/>
      </c>
      <c r="J17" s="244"/>
      <c r="K17" s="245" t="s">
        <v>259</v>
      </c>
      <c r="L17" s="245" t="s">
        <v>280</v>
      </c>
      <c r="M17" s="245" t="s">
        <v>281</v>
      </c>
    </row>
    <row r="18" spans="1:14" ht="10.5" customHeight="1" x14ac:dyDescent="0.35">
      <c r="J18" s="246" t="s">
        <v>264</v>
      </c>
      <c r="K18" s="244">
        <v>0.08</v>
      </c>
      <c r="L18" s="244">
        <v>0.06</v>
      </c>
      <c r="M18" s="244">
        <v>0.06</v>
      </c>
    </row>
    <row r="19" spans="1:14" ht="28" customHeight="1" x14ac:dyDescent="0.35">
      <c r="A19" s="346" t="s">
        <v>282</v>
      </c>
      <c r="B19" s="346"/>
      <c r="C19" s="308" t="e">
        <f>ROUNDDOWN(IFERROR('Fondo de Aseguramiento'!$C$17*('Fondo de Aseguramiento'!$B$6/100),""),4)</f>
        <v>#VALUE!</v>
      </c>
      <c r="D19" s="343"/>
      <c r="E19" s="343"/>
      <c r="F19" s="343"/>
      <c r="G19" s="343"/>
      <c r="H19" s="343"/>
      <c r="I19" s="343"/>
      <c r="J19" s="246" t="s">
        <v>283</v>
      </c>
      <c r="K19" s="247">
        <v>0.06</v>
      </c>
      <c r="L19" s="247">
        <v>0.04</v>
      </c>
      <c r="M19" s="247">
        <v>0.04</v>
      </c>
      <c r="N19" s="242"/>
    </row>
    <row r="20" spans="1:14" ht="30.65" customHeight="1" x14ac:dyDescent="0.35">
      <c r="C20" s="256" t="str">
        <f>IFERROR(IF(C19="","","Copiar y pegar en la fila 57 de la hoja de calculo para el periodo de reporte."),"")</f>
        <v/>
      </c>
      <c r="J20" s="249"/>
      <c r="K20" s="255"/>
      <c r="L20" s="255"/>
      <c r="M20" s="251"/>
      <c r="N20" s="242"/>
    </row>
    <row r="21" spans="1:14" x14ac:dyDescent="0.35">
      <c r="J21" s="249"/>
      <c r="K21" s="250"/>
      <c r="L21" s="250"/>
      <c r="M21" s="251"/>
      <c r="N21" s="242"/>
    </row>
    <row r="22" spans="1:14" x14ac:dyDescent="0.35">
      <c r="D22" s="253"/>
      <c r="E22" s="253"/>
      <c r="F22" s="253"/>
      <c r="G22" s="253"/>
      <c r="J22" s="246" t="s">
        <v>284</v>
      </c>
      <c r="K22" s="247">
        <v>0.02</v>
      </c>
      <c r="L22" s="247">
        <v>0.02</v>
      </c>
      <c r="M22" s="247">
        <v>0.02</v>
      </c>
      <c r="N22" s="242"/>
    </row>
    <row r="23" spans="1:14" x14ac:dyDescent="0.35">
      <c r="J23" s="246" t="s">
        <v>266</v>
      </c>
      <c r="K23" s="247">
        <v>0.04</v>
      </c>
      <c r="L23" s="247">
        <v>0.04</v>
      </c>
      <c r="M23" s="247">
        <v>0.04</v>
      </c>
      <c r="N23" s="242"/>
    </row>
    <row r="24" spans="1:14" x14ac:dyDescent="0.35">
      <c r="J24" s="249"/>
      <c r="K24" s="250"/>
      <c r="L24" s="250"/>
      <c r="M24" s="251"/>
      <c r="N24" s="242"/>
    </row>
    <row r="25" spans="1:14" x14ac:dyDescent="0.35">
      <c r="J25" s="246" t="s">
        <v>285</v>
      </c>
      <c r="K25" s="247">
        <v>0.04</v>
      </c>
      <c r="L25" s="247">
        <v>0.04</v>
      </c>
      <c r="M25" s="247">
        <v>0.04</v>
      </c>
      <c r="N25" s="242"/>
    </row>
    <row r="26" spans="1:14" x14ac:dyDescent="0.35">
      <c r="J26" s="246" t="s">
        <v>286</v>
      </c>
      <c r="K26" s="248" t="s">
        <v>287</v>
      </c>
      <c r="L26" s="247">
        <v>0.06</v>
      </c>
      <c r="M26" s="247">
        <v>0.06</v>
      </c>
      <c r="N26" s="242"/>
    </row>
    <row r="27" spans="1:14" x14ac:dyDescent="0.35">
      <c r="J27" s="246" t="s">
        <v>268</v>
      </c>
      <c r="K27" s="247">
        <v>0.08</v>
      </c>
      <c r="L27" s="248" t="s">
        <v>287</v>
      </c>
      <c r="M27" s="248" t="s">
        <v>287</v>
      </c>
      <c r="N27" s="242"/>
    </row>
    <row r="28" spans="1:14" x14ac:dyDescent="0.35">
      <c r="J28" s="249"/>
      <c r="K28" s="250"/>
      <c r="L28" s="250"/>
      <c r="M28" s="251"/>
      <c r="N28" s="242"/>
    </row>
    <row r="29" spans="1:14" x14ac:dyDescent="0.35">
      <c r="J29" s="246" t="s">
        <v>288</v>
      </c>
      <c r="K29" s="248" t="s">
        <v>287</v>
      </c>
      <c r="L29" s="247">
        <v>0.04</v>
      </c>
      <c r="M29" s="247">
        <v>0.04</v>
      </c>
      <c r="N29" s="242"/>
    </row>
    <row r="30" spans="1:14" x14ac:dyDescent="0.35">
      <c r="J30" s="246" t="s">
        <v>289</v>
      </c>
      <c r="K30" s="247">
        <v>0.04</v>
      </c>
      <c r="L30" s="248" t="s">
        <v>287</v>
      </c>
      <c r="M30" s="248" t="s">
        <v>287</v>
      </c>
      <c r="N30" s="242"/>
    </row>
    <row r="31" spans="1:14" x14ac:dyDescent="0.35">
      <c r="J31" s="246" t="s">
        <v>270</v>
      </c>
      <c r="K31" s="247">
        <v>0</v>
      </c>
      <c r="L31" s="247">
        <v>0</v>
      </c>
      <c r="M31" s="247">
        <v>0</v>
      </c>
      <c r="N31" s="242"/>
    </row>
    <row r="32" spans="1:14" x14ac:dyDescent="0.35">
      <c r="J32" s="249"/>
      <c r="K32" s="250"/>
      <c r="L32" s="250"/>
      <c r="M32" s="251"/>
      <c r="N32" s="242"/>
    </row>
    <row r="33" spans="10:14" x14ac:dyDescent="0.35">
      <c r="J33" s="246" t="s">
        <v>272</v>
      </c>
      <c r="K33" s="247">
        <v>0.02</v>
      </c>
      <c r="L33" s="247">
        <v>0.02</v>
      </c>
      <c r="M33" s="248" t="s">
        <v>287</v>
      </c>
      <c r="N33" s="242"/>
    </row>
    <row r="34" spans="10:14" x14ac:dyDescent="0.35">
      <c r="J34" s="246" t="s">
        <v>290</v>
      </c>
      <c r="K34" s="248" t="s">
        <v>287</v>
      </c>
      <c r="L34" s="248" t="s">
        <v>287</v>
      </c>
      <c r="M34" s="247">
        <v>0.04</v>
      </c>
      <c r="N34" s="242"/>
    </row>
    <row r="35" spans="10:14" x14ac:dyDescent="0.35">
      <c r="J35" s="246" t="s">
        <v>291</v>
      </c>
      <c r="K35" s="248" t="s">
        <v>287</v>
      </c>
      <c r="L35" s="248" t="s">
        <v>287</v>
      </c>
      <c r="M35" s="247">
        <v>0.06</v>
      </c>
      <c r="N35" s="242"/>
    </row>
    <row r="36" spans="10:14" x14ac:dyDescent="0.35">
      <c r="J36" s="249"/>
      <c r="K36" s="250"/>
      <c r="L36" s="250"/>
      <c r="M36" s="251"/>
      <c r="N36" s="242"/>
    </row>
    <row r="37" spans="10:14" x14ac:dyDescent="0.35">
      <c r="J37" s="246" t="s">
        <v>274</v>
      </c>
      <c r="K37" s="247">
        <v>0.04</v>
      </c>
      <c r="L37" s="248" t="s">
        <v>287</v>
      </c>
      <c r="M37" s="247">
        <v>0.04</v>
      </c>
      <c r="N37" s="242"/>
    </row>
    <row r="38" spans="10:14" x14ac:dyDescent="0.35">
      <c r="J38" s="246" t="s">
        <v>292</v>
      </c>
      <c r="K38" s="248" t="s">
        <v>287</v>
      </c>
      <c r="L38" s="247">
        <v>0.08</v>
      </c>
      <c r="M38" s="248" t="s">
        <v>287</v>
      </c>
      <c r="N38" s="242"/>
    </row>
    <row r="39" spans="10:14" x14ac:dyDescent="0.35">
      <c r="J39" s="249"/>
      <c r="K39" s="250"/>
      <c r="L39" s="250"/>
      <c r="M39" s="251"/>
      <c r="N39" s="242"/>
    </row>
    <row r="40" spans="10:14" x14ac:dyDescent="0.35">
      <c r="J40" s="246" t="s">
        <v>293</v>
      </c>
      <c r="K40" s="247">
        <v>0.04</v>
      </c>
      <c r="L40" s="247">
        <v>0.04</v>
      </c>
      <c r="M40" s="247">
        <v>0.04</v>
      </c>
      <c r="N40" s="242"/>
    </row>
    <row r="41" spans="10:14" x14ac:dyDescent="0.35">
      <c r="J41" s="246" t="s">
        <v>276</v>
      </c>
      <c r="K41" s="247">
        <v>0.06</v>
      </c>
      <c r="L41" s="247">
        <v>0.06</v>
      </c>
      <c r="M41" s="247">
        <v>0.06</v>
      </c>
      <c r="N41" s="242"/>
    </row>
    <row r="42" spans="10:14" x14ac:dyDescent="0.35">
      <c r="J42" s="249"/>
      <c r="K42" s="250"/>
      <c r="L42" s="250"/>
      <c r="M42" s="251"/>
      <c r="N42" s="242"/>
    </row>
    <row r="43" spans="10:14" x14ac:dyDescent="0.35">
      <c r="J43" s="246" t="s">
        <v>278</v>
      </c>
      <c r="K43" s="247">
        <v>0.06</v>
      </c>
      <c r="L43" s="247">
        <v>0.06</v>
      </c>
      <c r="M43" s="247">
        <v>0.06</v>
      </c>
      <c r="N43" s="242"/>
    </row>
    <row r="44" spans="10:14" x14ac:dyDescent="0.35">
      <c r="J44" s="252"/>
      <c r="K44" s="252"/>
      <c r="L44" s="252"/>
      <c r="M44" s="252"/>
    </row>
  </sheetData>
  <sheetProtection algorithmName="SHA-512" hashValue="PO4BTXtponOsABNVtb5WX2c8EC4Bfvf9bfWugQwjDkG5jqvQRxcHzNodaScpCNUjq0GbzBG65xA69tpOEN1i3Q==" saltValue="PxBL5NAXOrrzUvVVw3HsMQ==" spinCount="100000" sheet="1" objects="1" scenarios="1"/>
  <protectedRanges>
    <protectedRange sqref="B5:B6" name="Range4"/>
    <protectedRange sqref="B6" name="Range2"/>
    <protectedRange sqref="B9:B16" name="Range3"/>
  </protectedRanges>
  <mergeCells count="6">
    <mergeCell ref="D19:I19"/>
    <mergeCell ref="D5:H5"/>
    <mergeCell ref="D9:H9"/>
    <mergeCell ref="A4:B4"/>
    <mergeCell ref="A19:B19"/>
    <mergeCell ref="A17:B17"/>
  </mergeCells>
  <conditionalFormatting sqref="B6">
    <cfRule type="cellIs" dxfId="9" priority="3" operator="equal">
      <formula>0</formula>
    </cfRule>
    <cfRule type="cellIs" dxfId="8" priority="5" operator="lessThan">
      <formula>30</formula>
    </cfRule>
    <cfRule type="cellIs" dxfId="7" priority="6" operator="greaterThan">
      <formula>100</formula>
    </cfRule>
  </conditionalFormatting>
  <conditionalFormatting sqref="C9:C16">
    <cfRule type="containsText" dxfId="6" priority="2" operator="containsText" text="La selección de la identificación de riesgo no corresponde al tipo de propiedad seleccionada. ">
      <formula>NOT(ISERROR(SEARCH("La selección de la identificación de riesgo no corresponde al tipo de propiedad seleccionada. ",C9)))</formula>
    </cfRule>
  </conditionalFormatting>
  <conditionalFormatting sqref="C20">
    <cfRule type="containsText" dxfId="5" priority="1" operator="containsText" text="Copiar y pegar en la fila 57 de la hoja de calculo para el periodo de reporte.">
      <formula>NOT(ISERROR(SEARCH("Copiar y pegar en la fila 57 de la hoja de calculo para el periodo de reporte.",C20)))</formula>
    </cfRule>
  </conditionalFormatting>
  <conditionalFormatting sqref="D19:I20">
    <cfRule type="containsText" dxfId="4" priority="4" operator="containsText" text="Favor de entrar un valor para el periodo de compromiso entre 30 y 100 años">
      <formula>NOT(ISERROR(SEARCH("Favor de entrar un valor para el periodo de compromiso entre 30 y 100 años",D19)))</formula>
    </cfRule>
  </conditionalFormatting>
  <dataValidations count="9">
    <dataValidation type="list" allowBlank="1" showInputMessage="1" showErrorMessage="1" sqref="B9" xr:uid="{35323691-7A86-40D4-963E-00D7B8C98064}">
      <formula1>$J$18:$J$19</formula1>
    </dataValidation>
    <dataValidation type="list" allowBlank="1" showInputMessage="1" showErrorMessage="1" sqref="B5 B7" xr:uid="{9D780C85-D02F-4DE4-B3F5-1D5E28BB9E5E}">
      <formula1>$K$17:$M$17</formula1>
    </dataValidation>
    <dataValidation type="list" allowBlank="1" showInputMessage="1" showErrorMessage="1" sqref="B10" xr:uid="{023B22CB-2650-4334-B82C-BBA752C19D2A}">
      <formula1>$J$22:$J$23</formula1>
    </dataValidation>
    <dataValidation type="list" allowBlank="1" showInputMessage="1" showErrorMessage="1" sqref="B11" xr:uid="{4F0D9EAC-9411-418D-9B04-C2A5BF5F6824}">
      <formula1>$J$25:$J$27</formula1>
    </dataValidation>
    <dataValidation type="list" allowBlank="1" showInputMessage="1" showErrorMessage="1" sqref="B12" xr:uid="{8E766BEE-4900-41C3-BCF2-91C23ABAEFEE}">
      <formula1>$J$29:$J$31</formula1>
    </dataValidation>
    <dataValidation type="list" allowBlank="1" showInputMessage="1" showErrorMessage="1" sqref="B13" xr:uid="{DDE64B92-C02D-4970-8CFC-FACB6633668A}">
      <formula1>$J$33:$J$35</formula1>
    </dataValidation>
    <dataValidation type="list" allowBlank="1" showInputMessage="1" showErrorMessage="1" sqref="B14" xr:uid="{1C0BFCFF-4774-47F2-8B93-496CF5D21779}">
      <formula1>$J$37:$J$38</formula1>
    </dataValidation>
    <dataValidation type="list" allowBlank="1" showInputMessage="1" showErrorMessage="1" sqref="B15" xr:uid="{AD86EA47-A4B0-437E-9671-9F8E532769DC}">
      <formula1>$J$40:$J$41</formula1>
    </dataValidation>
    <dataValidation type="list" allowBlank="1" showInputMessage="1" showErrorMessage="1" sqref="B16" xr:uid="{3ECF9C44-4425-4250-BA5E-5782D71A1F4A}">
      <formula1>$J$43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C0C7-A365-4D94-B5CD-2724C4403733}">
  <sheetPr>
    <tabColor theme="3" tint="0.39997558519241921"/>
  </sheetPr>
  <dimension ref="A1:CW120"/>
  <sheetViews>
    <sheetView workbookViewId="0">
      <selection activeCell="C32" sqref="C32"/>
    </sheetView>
  </sheetViews>
  <sheetFormatPr defaultRowHeight="14.5" x14ac:dyDescent="0.35"/>
  <cols>
    <col min="1" max="1" width="16.1796875" bestFit="1" customWidth="1"/>
  </cols>
  <sheetData>
    <row r="1" spans="1:13" x14ac:dyDescent="0.35">
      <c r="A1" t="s">
        <v>153</v>
      </c>
      <c r="G1" s="265"/>
    </row>
    <row r="2" spans="1:13" x14ac:dyDescent="0.35">
      <c r="A2">
        <v>0.01</v>
      </c>
      <c r="G2" s="265"/>
      <c r="M2" s="265"/>
    </row>
    <row r="3" spans="1:13" hidden="1" x14ac:dyDescent="0.35"/>
    <row r="4" spans="1:13" hidden="1" x14ac:dyDescent="0.35"/>
    <row r="5" spans="1:13" hidden="1" x14ac:dyDescent="0.35"/>
    <row r="6" spans="1:13" hidden="1" x14ac:dyDescent="0.35"/>
    <row r="7" spans="1:13" hidden="1" x14ac:dyDescent="0.35"/>
    <row r="8" spans="1:13" hidden="1" x14ac:dyDescent="0.35"/>
    <row r="9" spans="1:13" hidden="1" x14ac:dyDescent="0.35"/>
    <row r="10" spans="1:13" hidden="1" x14ac:dyDescent="0.35"/>
    <row r="11" spans="1:13" hidden="1" x14ac:dyDescent="0.35"/>
    <row r="12" spans="1:13" hidden="1" x14ac:dyDescent="0.35"/>
    <row r="13" spans="1:13" hidden="1" x14ac:dyDescent="0.35"/>
    <row r="14" spans="1:13" hidden="1" x14ac:dyDescent="0.35"/>
    <row r="15" spans="1:13" hidden="1" x14ac:dyDescent="0.35"/>
    <row r="16" spans="1:13" hidden="1" x14ac:dyDescent="0.35"/>
    <row r="17" spans="1:101" hidden="1" x14ac:dyDescent="0.35"/>
    <row r="18" spans="1:101" ht="14.15" customHeight="1" x14ac:dyDescent="0.35">
      <c r="D18" s="265"/>
      <c r="G18" s="265"/>
      <c r="M18" s="265"/>
    </row>
    <row r="19" spans="1:101" x14ac:dyDescent="0.35">
      <c r="A19" t="s">
        <v>154</v>
      </c>
      <c r="B19">
        <v>1</v>
      </c>
      <c r="C19">
        <v>2</v>
      </c>
      <c r="D19">
        <v>3</v>
      </c>
      <c r="E19">
        <v>4</v>
      </c>
      <c r="F19">
        <v>5</v>
      </c>
      <c r="G19">
        <v>6</v>
      </c>
      <c r="H19">
        <v>7</v>
      </c>
      <c r="I19">
        <v>8</v>
      </c>
      <c r="J19">
        <v>9</v>
      </c>
      <c r="K19">
        <v>10</v>
      </c>
      <c r="L19">
        <v>11</v>
      </c>
      <c r="M19">
        <v>12</v>
      </c>
      <c r="N19">
        <v>13</v>
      </c>
      <c r="O19">
        <v>14</v>
      </c>
      <c r="P19">
        <v>15</v>
      </c>
      <c r="Q19">
        <v>16</v>
      </c>
      <c r="R19">
        <v>17</v>
      </c>
      <c r="S19">
        <v>18</v>
      </c>
      <c r="T19">
        <v>19</v>
      </c>
      <c r="U19">
        <v>20</v>
      </c>
      <c r="V19">
        <v>21</v>
      </c>
      <c r="W19">
        <v>22</v>
      </c>
      <c r="X19">
        <v>23</v>
      </c>
      <c r="Y19">
        <v>24</v>
      </c>
      <c r="Z19">
        <v>25</v>
      </c>
      <c r="AA19">
        <v>26</v>
      </c>
      <c r="AB19">
        <v>27</v>
      </c>
      <c r="AC19">
        <v>28</v>
      </c>
      <c r="AD19">
        <v>29</v>
      </c>
      <c r="AE19">
        <v>30</v>
      </c>
      <c r="AF19">
        <v>31</v>
      </c>
      <c r="AG19">
        <v>32</v>
      </c>
      <c r="AH19">
        <v>33</v>
      </c>
      <c r="AI19">
        <v>34</v>
      </c>
      <c r="AJ19">
        <v>35</v>
      </c>
      <c r="AK19">
        <v>36</v>
      </c>
      <c r="AL19">
        <v>37</v>
      </c>
      <c r="AM19">
        <v>38</v>
      </c>
      <c r="AN19">
        <v>39</v>
      </c>
      <c r="AO19">
        <v>40</v>
      </c>
      <c r="AP19">
        <v>41</v>
      </c>
      <c r="AQ19">
        <v>42</v>
      </c>
      <c r="AR19">
        <v>43</v>
      </c>
      <c r="AS19">
        <v>44</v>
      </c>
      <c r="AT19">
        <v>45</v>
      </c>
      <c r="AU19">
        <v>46</v>
      </c>
      <c r="AV19">
        <v>47</v>
      </c>
      <c r="AW19">
        <v>48</v>
      </c>
      <c r="AX19">
        <v>49</v>
      </c>
      <c r="AY19">
        <v>50</v>
      </c>
      <c r="AZ19">
        <v>51</v>
      </c>
      <c r="BA19">
        <v>52</v>
      </c>
      <c r="BB19">
        <v>53</v>
      </c>
      <c r="BC19">
        <v>54</v>
      </c>
      <c r="BD19">
        <v>55</v>
      </c>
      <c r="BE19">
        <v>56</v>
      </c>
      <c r="BF19">
        <v>57</v>
      </c>
      <c r="BG19">
        <v>58</v>
      </c>
      <c r="BH19">
        <v>59</v>
      </c>
      <c r="BI19">
        <v>60</v>
      </c>
      <c r="BJ19">
        <v>61</v>
      </c>
      <c r="BK19">
        <v>62</v>
      </c>
      <c r="BL19">
        <v>63</v>
      </c>
      <c r="BM19">
        <v>64</v>
      </c>
      <c r="BN19">
        <v>65</v>
      </c>
      <c r="BO19">
        <v>66</v>
      </c>
      <c r="BP19">
        <v>67</v>
      </c>
      <c r="BQ19">
        <v>68</v>
      </c>
      <c r="BR19">
        <v>69</v>
      </c>
      <c r="BS19">
        <v>70</v>
      </c>
      <c r="BT19">
        <v>71</v>
      </c>
      <c r="BU19">
        <v>72</v>
      </c>
      <c r="BV19">
        <v>73</v>
      </c>
      <c r="BW19">
        <v>74</v>
      </c>
      <c r="BX19">
        <v>75</v>
      </c>
      <c r="BY19">
        <v>76</v>
      </c>
      <c r="BZ19">
        <v>77</v>
      </c>
      <c r="CA19">
        <v>78</v>
      </c>
      <c r="CB19">
        <v>79</v>
      </c>
      <c r="CC19">
        <v>80</v>
      </c>
      <c r="CD19">
        <v>81</v>
      </c>
      <c r="CE19">
        <v>82</v>
      </c>
      <c r="CF19">
        <v>83</v>
      </c>
      <c r="CG19">
        <v>84</v>
      </c>
      <c r="CH19">
        <v>85</v>
      </c>
      <c r="CI19">
        <v>86</v>
      </c>
      <c r="CJ19">
        <v>87</v>
      </c>
      <c r="CK19">
        <v>88</v>
      </c>
      <c r="CL19">
        <v>89</v>
      </c>
      <c r="CM19">
        <v>90</v>
      </c>
      <c r="CN19">
        <v>91</v>
      </c>
      <c r="CO19">
        <v>92</v>
      </c>
      <c r="CP19">
        <v>93</v>
      </c>
      <c r="CQ19">
        <v>94</v>
      </c>
      <c r="CR19">
        <v>95</v>
      </c>
      <c r="CS19">
        <v>96</v>
      </c>
      <c r="CT19">
        <v>97</v>
      </c>
      <c r="CU19">
        <v>98</v>
      </c>
      <c r="CV19">
        <v>99</v>
      </c>
      <c r="CW19">
        <v>100</v>
      </c>
    </row>
    <row r="20" spans="1:101" s="155" customFormat="1" x14ac:dyDescent="0.35">
      <c r="A20" s="155" t="s">
        <v>294</v>
      </c>
      <c r="B20" s="266">
        <f>'Hoja De Calculo'!C61</f>
        <v>0</v>
      </c>
      <c r="C20" s="266">
        <f>'Hoja De Calculo'!D61</f>
        <v>0</v>
      </c>
      <c r="D20" s="266">
        <f>'Hoja De Calculo'!E61</f>
        <v>0</v>
      </c>
      <c r="E20" s="266">
        <f>'Hoja De Calculo'!F61</f>
        <v>0</v>
      </c>
      <c r="F20" s="266">
        <f>'Hoja De Calculo'!G61</f>
        <v>0</v>
      </c>
      <c r="G20" s="266">
        <f>'Hoja De Calculo'!H61</f>
        <v>0</v>
      </c>
      <c r="H20" s="266">
        <f>'Hoja De Calculo'!I61</f>
        <v>0</v>
      </c>
      <c r="I20" s="266">
        <f>'Hoja De Calculo'!J61</f>
        <v>0</v>
      </c>
      <c r="J20" s="266">
        <f>'Hoja De Calculo'!K61</f>
        <v>0</v>
      </c>
      <c r="K20" s="266">
        <f>'Hoja De Calculo'!L61</f>
        <v>0</v>
      </c>
      <c r="L20" s="266">
        <f>'Hoja De Calculo'!M61</f>
        <v>0</v>
      </c>
      <c r="M20" s="266">
        <f>'Hoja De Calculo'!N61</f>
        <v>0</v>
      </c>
      <c r="N20" s="266">
        <f>'Hoja De Calculo'!O61</f>
        <v>0</v>
      </c>
      <c r="O20" s="266">
        <f>'Hoja De Calculo'!P61</f>
        <v>0</v>
      </c>
      <c r="P20" s="266">
        <f>'Hoja De Calculo'!Q61</f>
        <v>0</v>
      </c>
      <c r="Q20" s="266">
        <f>'Hoja De Calculo'!R61</f>
        <v>0</v>
      </c>
      <c r="R20" s="266">
        <f>'Hoja De Calculo'!S61</f>
        <v>0</v>
      </c>
      <c r="S20" s="266">
        <f>'Hoja De Calculo'!T61</f>
        <v>0</v>
      </c>
      <c r="T20" s="266">
        <f>'Hoja De Calculo'!U61</f>
        <v>0</v>
      </c>
      <c r="U20" s="266">
        <f>'Hoja De Calculo'!V61</f>
        <v>0</v>
      </c>
      <c r="V20" s="266">
        <f>'Hoja De Calculo'!W61</f>
        <v>0</v>
      </c>
      <c r="W20" s="266">
        <f>'Hoja De Calculo'!X61</f>
        <v>0</v>
      </c>
      <c r="X20" s="266">
        <f>'Hoja De Calculo'!Y61</f>
        <v>0</v>
      </c>
      <c r="Y20" s="266">
        <f>'Hoja De Calculo'!Z61</f>
        <v>0</v>
      </c>
      <c r="Z20" s="266">
        <f>'Hoja De Calculo'!AA61</f>
        <v>0</v>
      </c>
      <c r="AA20" s="266">
        <f>'Hoja De Calculo'!AB61</f>
        <v>0</v>
      </c>
      <c r="AB20" s="266">
        <f>'Hoja De Calculo'!AC61</f>
        <v>0</v>
      </c>
      <c r="AC20" s="266">
        <f>'Hoja De Calculo'!AD61</f>
        <v>0</v>
      </c>
      <c r="AD20" s="266">
        <f>'Hoja De Calculo'!AE61</f>
        <v>0</v>
      </c>
      <c r="AE20" s="266">
        <f>'Hoja De Calculo'!AF61</f>
        <v>0</v>
      </c>
      <c r="AF20" s="266">
        <f>'Hoja De Calculo'!AG61</f>
        <v>0</v>
      </c>
      <c r="AG20" s="266">
        <f>'Hoja De Calculo'!AH61</f>
        <v>0</v>
      </c>
      <c r="AH20" s="266">
        <f>'Hoja De Calculo'!AI61</f>
        <v>0</v>
      </c>
      <c r="AI20" s="266">
        <f>'Hoja De Calculo'!AJ61</f>
        <v>0</v>
      </c>
      <c r="AJ20" s="266">
        <f>'Hoja De Calculo'!AK61</f>
        <v>0</v>
      </c>
      <c r="AK20" s="266">
        <f>'Hoja De Calculo'!AL61</f>
        <v>0</v>
      </c>
      <c r="AL20" s="266">
        <f>'Hoja De Calculo'!AM61</f>
        <v>0</v>
      </c>
      <c r="AM20" s="266">
        <f>'Hoja De Calculo'!AN61</f>
        <v>0</v>
      </c>
      <c r="AN20" s="266">
        <f>'Hoja De Calculo'!AO61</f>
        <v>0</v>
      </c>
      <c r="AO20" s="266">
        <f>'Hoja De Calculo'!AP61</f>
        <v>0</v>
      </c>
      <c r="AP20" s="266">
        <f>'Hoja De Calculo'!AQ61</f>
        <v>0</v>
      </c>
      <c r="AQ20" s="266">
        <f>'Hoja De Calculo'!AR61</f>
        <v>0</v>
      </c>
      <c r="AR20" s="266">
        <f>'Hoja De Calculo'!AS61</f>
        <v>0</v>
      </c>
      <c r="AS20" s="266">
        <f>'Hoja De Calculo'!AT61</f>
        <v>0</v>
      </c>
      <c r="AT20" s="266">
        <f>'Hoja De Calculo'!AU61</f>
        <v>0</v>
      </c>
      <c r="AU20" s="266">
        <f>'Hoja De Calculo'!AV61</f>
        <v>0</v>
      </c>
      <c r="AV20" s="266">
        <f>'Hoja De Calculo'!AW61</f>
        <v>0</v>
      </c>
      <c r="AW20" s="266">
        <f>'Hoja De Calculo'!AX61</f>
        <v>0</v>
      </c>
      <c r="AX20" s="266">
        <f>'Hoja De Calculo'!AY61</f>
        <v>0</v>
      </c>
      <c r="AY20" s="266">
        <f>'Hoja De Calculo'!AZ61</f>
        <v>0</v>
      </c>
      <c r="AZ20" s="266">
        <f>'Hoja De Calculo'!BA61</f>
        <v>0</v>
      </c>
      <c r="BA20" s="266">
        <f>'Hoja De Calculo'!BB61</f>
        <v>0</v>
      </c>
      <c r="BB20" s="266">
        <f>'Hoja De Calculo'!BC61</f>
        <v>0</v>
      </c>
      <c r="BC20" s="266">
        <f>'Hoja De Calculo'!BD61</f>
        <v>0</v>
      </c>
      <c r="BD20" s="266">
        <f>'Hoja De Calculo'!BE61</f>
        <v>0</v>
      </c>
      <c r="BE20" s="266">
        <f>'Hoja De Calculo'!BF61</f>
        <v>0</v>
      </c>
      <c r="BF20" s="266">
        <f>'Hoja De Calculo'!BG61</f>
        <v>0</v>
      </c>
      <c r="BG20" s="266">
        <f>'Hoja De Calculo'!BH61</f>
        <v>0</v>
      </c>
      <c r="BH20" s="266">
        <f>'Hoja De Calculo'!BI61</f>
        <v>0</v>
      </c>
      <c r="BI20" s="266">
        <f>'Hoja De Calculo'!BJ61</f>
        <v>0</v>
      </c>
      <c r="BJ20" s="266">
        <f>'Hoja De Calculo'!BK61</f>
        <v>0</v>
      </c>
      <c r="BK20" s="266">
        <f>'Hoja De Calculo'!BL61</f>
        <v>0</v>
      </c>
      <c r="BL20" s="266">
        <f>'Hoja De Calculo'!BM61</f>
        <v>0</v>
      </c>
      <c r="BM20" s="266">
        <f>'Hoja De Calculo'!BN61</f>
        <v>0</v>
      </c>
      <c r="BN20" s="266">
        <f>'Hoja De Calculo'!BO61</f>
        <v>0</v>
      </c>
      <c r="BO20" s="266">
        <f>'Hoja De Calculo'!BP61</f>
        <v>0</v>
      </c>
      <c r="BP20" s="266">
        <f>'Hoja De Calculo'!BQ61</f>
        <v>0</v>
      </c>
      <c r="BQ20" s="266">
        <f>'Hoja De Calculo'!BR61</f>
        <v>0</v>
      </c>
      <c r="BR20" s="266">
        <f>'Hoja De Calculo'!BS61</f>
        <v>0</v>
      </c>
      <c r="BS20" s="266">
        <f>'Hoja De Calculo'!BT61</f>
        <v>0</v>
      </c>
      <c r="BT20" s="266">
        <f>'Hoja De Calculo'!BU61</f>
        <v>0</v>
      </c>
      <c r="BU20" s="266">
        <f>'Hoja De Calculo'!BV61</f>
        <v>0</v>
      </c>
      <c r="BV20" s="266">
        <f>'Hoja De Calculo'!BW61</f>
        <v>0</v>
      </c>
      <c r="BW20" s="266">
        <f>'Hoja De Calculo'!BX61</f>
        <v>0</v>
      </c>
      <c r="BX20" s="266">
        <f>'Hoja De Calculo'!BY61</f>
        <v>0</v>
      </c>
      <c r="BY20" s="266">
        <f>'Hoja De Calculo'!BZ61</f>
        <v>0</v>
      </c>
      <c r="BZ20" s="266">
        <f>'Hoja De Calculo'!CA61</f>
        <v>0</v>
      </c>
      <c r="CA20" s="266">
        <f>'Hoja De Calculo'!CB61</f>
        <v>0</v>
      </c>
      <c r="CB20" s="266">
        <f>'Hoja De Calculo'!CC61</f>
        <v>0</v>
      </c>
      <c r="CC20" s="266">
        <f>'Hoja De Calculo'!CD61</f>
        <v>0</v>
      </c>
      <c r="CD20" s="266">
        <f>'Hoja De Calculo'!CE61</f>
        <v>0</v>
      </c>
      <c r="CE20" s="266">
        <f>'Hoja De Calculo'!CF61</f>
        <v>0</v>
      </c>
      <c r="CF20" s="266">
        <f>'Hoja De Calculo'!CG61</f>
        <v>0</v>
      </c>
      <c r="CG20" s="266">
        <f>'Hoja De Calculo'!CH61</f>
        <v>0</v>
      </c>
      <c r="CH20" s="266">
        <f>'Hoja De Calculo'!CI61</f>
        <v>0</v>
      </c>
      <c r="CI20" s="266">
        <f>'Hoja De Calculo'!CJ61</f>
        <v>0</v>
      </c>
      <c r="CJ20" s="266">
        <f>'Hoja De Calculo'!CK61</f>
        <v>0</v>
      </c>
      <c r="CK20" s="266">
        <f>'Hoja De Calculo'!CL61</f>
        <v>0</v>
      </c>
      <c r="CL20" s="266">
        <f>'Hoja De Calculo'!CM61</f>
        <v>0</v>
      </c>
      <c r="CM20" s="266">
        <f>'Hoja De Calculo'!CN61</f>
        <v>0</v>
      </c>
      <c r="CN20" s="266">
        <f>'Hoja De Calculo'!CO61</f>
        <v>0</v>
      </c>
      <c r="CO20" s="266">
        <f>'Hoja De Calculo'!CP61</f>
        <v>0</v>
      </c>
      <c r="CP20" s="266">
        <f>'Hoja De Calculo'!CQ61</f>
        <v>0</v>
      </c>
      <c r="CQ20" s="266">
        <f>'Hoja De Calculo'!CR61</f>
        <v>0</v>
      </c>
      <c r="CR20" s="266">
        <f>'Hoja De Calculo'!CS61</f>
        <v>0</v>
      </c>
      <c r="CS20" s="266">
        <f>'Hoja De Calculo'!CT61</f>
        <v>0</v>
      </c>
      <c r="CT20" s="266">
        <f>'Hoja De Calculo'!CU61</f>
        <v>0</v>
      </c>
      <c r="CU20" s="266">
        <f>'Hoja De Calculo'!CV61</f>
        <v>0</v>
      </c>
      <c r="CV20" s="266">
        <f>'Hoja De Calculo'!CW61</f>
        <v>0</v>
      </c>
      <c r="CW20" s="266">
        <f>'Hoja De Calculo'!CX61</f>
        <v>0</v>
      </c>
    </row>
    <row r="21" spans="1:101" x14ac:dyDescent="0.35">
      <c r="A21" t="s">
        <v>155</v>
      </c>
      <c r="B21" s="267">
        <f>B20-(B20*$A$2)</f>
        <v>0</v>
      </c>
      <c r="C21" s="267">
        <f t="shared" ref="C21:AH21" si="0">B21-($B$20*$A$2)</f>
        <v>0</v>
      </c>
      <c r="D21" s="267">
        <f t="shared" si="0"/>
        <v>0</v>
      </c>
      <c r="E21" s="267">
        <f t="shared" si="0"/>
        <v>0</v>
      </c>
      <c r="F21" s="267">
        <f t="shared" si="0"/>
        <v>0</v>
      </c>
      <c r="G21" s="267">
        <f t="shared" si="0"/>
        <v>0</v>
      </c>
      <c r="H21" s="268">
        <f t="shared" si="0"/>
        <v>0</v>
      </c>
      <c r="I21" s="269">
        <f t="shared" si="0"/>
        <v>0</v>
      </c>
      <c r="J21" s="269">
        <f t="shared" si="0"/>
        <v>0</v>
      </c>
      <c r="K21" s="269">
        <f t="shared" si="0"/>
        <v>0</v>
      </c>
      <c r="L21" s="269">
        <f t="shared" si="0"/>
        <v>0</v>
      </c>
      <c r="M21" s="269">
        <f t="shared" si="0"/>
        <v>0</v>
      </c>
      <c r="N21" s="270">
        <f t="shared" si="0"/>
        <v>0</v>
      </c>
      <c r="O21" s="270">
        <f t="shared" si="0"/>
        <v>0</v>
      </c>
      <c r="P21" s="270">
        <f t="shared" si="0"/>
        <v>0</v>
      </c>
      <c r="Q21" s="270">
        <f t="shared" si="0"/>
        <v>0</v>
      </c>
      <c r="R21" s="270">
        <f t="shared" si="0"/>
        <v>0</v>
      </c>
      <c r="S21" s="270">
        <f t="shared" si="0"/>
        <v>0</v>
      </c>
      <c r="T21" s="271">
        <f t="shared" si="0"/>
        <v>0</v>
      </c>
      <c r="U21" s="271">
        <f t="shared" si="0"/>
        <v>0</v>
      </c>
      <c r="V21" s="271">
        <f t="shared" si="0"/>
        <v>0</v>
      </c>
      <c r="W21" s="271">
        <f t="shared" si="0"/>
        <v>0</v>
      </c>
      <c r="X21" s="271">
        <f t="shared" si="0"/>
        <v>0</v>
      </c>
      <c r="Y21" s="271">
        <f t="shared" si="0"/>
        <v>0</v>
      </c>
      <c r="Z21" s="272">
        <f t="shared" si="0"/>
        <v>0</v>
      </c>
      <c r="AA21" s="272">
        <f t="shared" si="0"/>
        <v>0</v>
      </c>
      <c r="AB21" s="272">
        <f t="shared" si="0"/>
        <v>0</v>
      </c>
      <c r="AC21" s="272">
        <f t="shared" si="0"/>
        <v>0</v>
      </c>
      <c r="AD21" s="272">
        <f t="shared" si="0"/>
        <v>0</v>
      </c>
      <c r="AE21" s="272">
        <f t="shared" si="0"/>
        <v>0</v>
      </c>
      <c r="AF21" s="265">
        <f t="shared" si="0"/>
        <v>0</v>
      </c>
      <c r="AG21" s="265">
        <f t="shared" si="0"/>
        <v>0</v>
      </c>
      <c r="AH21" s="265">
        <f t="shared" si="0"/>
        <v>0</v>
      </c>
      <c r="AI21" s="265">
        <f t="shared" ref="AI21:BN21" si="1">AH21-($B$20*$A$2)</f>
        <v>0</v>
      </c>
      <c r="AJ21" s="265">
        <f t="shared" si="1"/>
        <v>0</v>
      </c>
      <c r="AK21" s="265">
        <f t="shared" si="1"/>
        <v>0</v>
      </c>
      <c r="AL21" s="265">
        <f t="shared" si="1"/>
        <v>0</v>
      </c>
      <c r="AM21" s="265">
        <f t="shared" si="1"/>
        <v>0</v>
      </c>
      <c r="AN21" s="265">
        <f t="shared" si="1"/>
        <v>0</v>
      </c>
      <c r="AO21" s="265">
        <f t="shared" si="1"/>
        <v>0</v>
      </c>
      <c r="AP21" s="265">
        <f t="shared" si="1"/>
        <v>0</v>
      </c>
      <c r="AQ21" s="265">
        <f t="shared" si="1"/>
        <v>0</v>
      </c>
      <c r="AR21" s="265">
        <f t="shared" si="1"/>
        <v>0</v>
      </c>
      <c r="AS21" s="265">
        <f t="shared" si="1"/>
        <v>0</v>
      </c>
      <c r="AT21" s="265">
        <f t="shared" si="1"/>
        <v>0</v>
      </c>
      <c r="AU21" s="265">
        <f t="shared" si="1"/>
        <v>0</v>
      </c>
      <c r="AV21" s="265">
        <f t="shared" si="1"/>
        <v>0</v>
      </c>
      <c r="AW21" s="265">
        <f t="shared" si="1"/>
        <v>0</v>
      </c>
      <c r="AX21" s="265">
        <f t="shared" si="1"/>
        <v>0</v>
      </c>
      <c r="AY21" s="265">
        <f t="shared" si="1"/>
        <v>0</v>
      </c>
      <c r="AZ21" s="265">
        <f t="shared" si="1"/>
        <v>0</v>
      </c>
      <c r="BA21" s="265">
        <f t="shared" si="1"/>
        <v>0</v>
      </c>
      <c r="BB21" s="265">
        <f t="shared" si="1"/>
        <v>0</v>
      </c>
      <c r="BC21" s="265">
        <f t="shared" si="1"/>
        <v>0</v>
      </c>
      <c r="BD21" s="265">
        <f t="shared" si="1"/>
        <v>0</v>
      </c>
      <c r="BE21" s="265">
        <f t="shared" si="1"/>
        <v>0</v>
      </c>
      <c r="BF21" s="265">
        <f t="shared" si="1"/>
        <v>0</v>
      </c>
      <c r="BG21" s="265">
        <f t="shared" si="1"/>
        <v>0</v>
      </c>
      <c r="BH21" s="265">
        <f t="shared" si="1"/>
        <v>0</v>
      </c>
      <c r="BI21" s="265">
        <f t="shared" si="1"/>
        <v>0</v>
      </c>
      <c r="BJ21" s="265">
        <f t="shared" si="1"/>
        <v>0</v>
      </c>
      <c r="BK21" s="265">
        <f t="shared" si="1"/>
        <v>0</v>
      </c>
      <c r="BL21" s="265">
        <f t="shared" si="1"/>
        <v>0</v>
      </c>
      <c r="BM21" s="265">
        <f t="shared" si="1"/>
        <v>0</v>
      </c>
      <c r="BN21" s="265">
        <f t="shared" si="1"/>
        <v>0</v>
      </c>
      <c r="BO21" s="265">
        <f t="shared" ref="BO21:CW21" si="2">BN21-($B$20*$A$2)</f>
        <v>0</v>
      </c>
      <c r="BP21" s="265">
        <f t="shared" si="2"/>
        <v>0</v>
      </c>
      <c r="BQ21" s="265">
        <f t="shared" si="2"/>
        <v>0</v>
      </c>
      <c r="BR21" s="265">
        <f t="shared" si="2"/>
        <v>0</v>
      </c>
      <c r="BS21" s="265">
        <f t="shared" si="2"/>
        <v>0</v>
      </c>
      <c r="BT21" s="265">
        <f t="shared" si="2"/>
        <v>0</v>
      </c>
      <c r="BU21" s="265">
        <f t="shared" si="2"/>
        <v>0</v>
      </c>
      <c r="BV21" s="265">
        <f t="shared" si="2"/>
        <v>0</v>
      </c>
      <c r="BW21" s="265">
        <f t="shared" si="2"/>
        <v>0</v>
      </c>
      <c r="BX21" s="265">
        <f t="shared" si="2"/>
        <v>0</v>
      </c>
      <c r="BY21" s="265">
        <f t="shared" si="2"/>
        <v>0</v>
      </c>
      <c r="BZ21" s="265">
        <f t="shared" si="2"/>
        <v>0</v>
      </c>
      <c r="CA21" s="265">
        <f t="shared" si="2"/>
        <v>0</v>
      </c>
      <c r="CB21" s="265">
        <f t="shared" si="2"/>
        <v>0</v>
      </c>
      <c r="CC21" s="265">
        <f t="shared" si="2"/>
        <v>0</v>
      </c>
      <c r="CD21" s="265">
        <f t="shared" si="2"/>
        <v>0</v>
      </c>
      <c r="CE21" s="265">
        <f t="shared" si="2"/>
        <v>0</v>
      </c>
      <c r="CF21" s="265">
        <f t="shared" si="2"/>
        <v>0</v>
      </c>
      <c r="CG21" s="265">
        <f t="shared" si="2"/>
        <v>0</v>
      </c>
      <c r="CH21" s="265">
        <f t="shared" si="2"/>
        <v>0</v>
      </c>
      <c r="CI21" s="265">
        <f t="shared" si="2"/>
        <v>0</v>
      </c>
      <c r="CJ21" s="265">
        <f t="shared" si="2"/>
        <v>0</v>
      </c>
      <c r="CK21" s="265">
        <f t="shared" si="2"/>
        <v>0</v>
      </c>
      <c r="CL21" s="265">
        <f t="shared" si="2"/>
        <v>0</v>
      </c>
      <c r="CM21" s="265">
        <f t="shared" si="2"/>
        <v>0</v>
      </c>
      <c r="CN21" s="265">
        <f t="shared" si="2"/>
        <v>0</v>
      </c>
      <c r="CO21" s="265">
        <f t="shared" si="2"/>
        <v>0</v>
      </c>
      <c r="CP21" s="265">
        <f t="shared" si="2"/>
        <v>0</v>
      </c>
      <c r="CQ21" s="265">
        <f t="shared" si="2"/>
        <v>0</v>
      </c>
      <c r="CR21" s="265">
        <f t="shared" si="2"/>
        <v>0</v>
      </c>
      <c r="CS21" s="265">
        <f t="shared" si="2"/>
        <v>0</v>
      </c>
      <c r="CT21" s="265">
        <f t="shared" si="2"/>
        <v>0</v>
      </c>
      <c r="CU21" s="265">
        <f t="shared" si="2"/>
        <v>0</v>
      </c>
      <c r="CV21" s="265">
        <f t="shared" si="2"/>
        <v>0</v>
      </c>
      <c r="CW21" s="265">
        <f t="shared" si="2"/>
        <v>0</v>
      </c>
    </row>
    <row r="22" spans="1:101" x14ac:dyDescent="0.35">
      <c r="A22" t="s">
        <v>156</v>
      </c>
      <c r="B22" s="273"/>
      <c r="C22" s="274">
        <f>C20-(C20*$A$2)</f>
        <v>0</v>
      </c>
      <c r="D22" s="274">
        <f t="shared" ref="D22:AI22" si="3">C22-($C$20*$A$2)</f>
        <v>0</v>
      </c>
      <c r="E22" s="274">
        <f t="shared" si="3"/>
        <v>0</v>
      </c>
      <c r="F22" s="274">
        <f t="shared" si="3"/>
        <v>0</v>
      </c>
      <c r="G22" s="274">
        <f t="shared" si="3"/>
        <v>0</v>
      </c>
      <c r="H22" s="275">
        <f t="shared" si="3"/>
        <v>0</v>
      </c>
      <c r="I22" s="276">
        <f t="shared" si="3"/>
        <v>0</v>
      </c>
      <c r="J22" s="276">
        <f t="shared" si="3"/>
        <v>0</v>
      </c>
      <c r="K22" s="276">
        <f t="shared" si="3"/>
        <v>0</v>
      </c>
      <c r="L22" s="276">
        <f t="shared" si="3"/>
        <v>0</v>
      </c>
      <c r="M22" s="276">
        <f t="shared" si="3"/>
        <v>0</v>
      </c>
      <c r="N22" s="277">
        <f t="shared" si="3"/>
        <v>0</v>
      </c>
      <c r="O22" s="277">
        <f t="shared" si="3"/>
        <v>0</v>
      </c>
      <c r="P22" s="277">
        <f t="shared" si="3"/>
        <v>0</v>
      </c>
      <c r="Q22" s="277">
        <f t="shared" si="3"/>
        <v>0</v>
      </c>
      <c r="R22" s="277">
        <f t="shared" si="3"/>
        <v>0</v>
      </c>
      <c r="S22" s="277">
        <f t="shared" si="3"/>
        <v>0</v>
      </c>
      <c r="T22" s="278">
        <f t="shared" si="3"/>
        <v>0</v>
      </c>
      <c r="U22" s="278">
        <f t="shared" si="3"/>
        <v>0</v>
      </c>
      <c r="V22" s="278">
        <f t="shared" si="3"/>
        <v>0</v>
      </c>
      <c r="W22" s="278">
        <f t="shared" si="3"/>
        <v>0</v>
      </c>
      <c r="X22" s="278">
        <f t="shared" si="3"/>
        <v>0</v>
      </c>
      <c r="Y22" s="278">
        <f t="shared" si="3"/>
        <v>0</v>
      </c>
      <c r="Z22" s="279">
        <f t="shared" si="3"/>
        <v>0</v>
      </c>
      <c r="AA22" s="279">
        <f t="shared" si="3"/>
        <v>0</v>
      </c>
      <c r="AB22" s="279">
        <f t="shared" si="3"/>
        <v>0</v>
      </c>
      <c r="AC22" s="279">
        <f t="shared" si="3"/>
        <v>0</v>
      </c>
      <c r="AD22" s="279">
        <f t="shared" si="3"/>
        <v>0</v>
      </c>
      <c r="AE22" s="279">
        <f t="shared" si="3"/>
        <v>0</v>
      </c>
      <c r="AF22" s="265">
        <f t="shared" si="3"/>
        <v>0</v>
      </c>
      <c r="AG22" s="265">
        <f t="shared" si="3"/>
        <v>0</v>
      </c>
      <c r="AH22" s="265">
        <f t="shared" si="3"/>
        <v>0</v>
      </c>
      <c r="AI22" s="265">
        <f t="shared" si="3"/>
        <v>0</v>
      </c>
      <c r="AJ22" s="265">
        <f t="shared" ref="AJ22:BO22" si="4">AI22-($C$20*$A$2)</f>
        <v>0</v>
      </c>
      <c r="AK22" s="265">
        <f t="shared" si="4"/>
        <v>0</v>
      </c>
      <c r="AL22" s="265">
        <f t="shared" si="4"/>
        <v>0</v>
      </c>
      <c r="AM22" s="265">
        <f t="shared" si="4"/>
        <v>0</v>
      </c>
      <c r="AN22" s="265">
        <f t="shared" si="4"/>
        <v>0</v>
      </c>
      <c r="AO22" s="265">
        <f t="shared" si="4"/>
        <v>0</v>
      </c>
      <c r="AP22" s="265">
        <f t="shared" si="4"/>
        <v>0</v>
      </c>
      <c r="AQ22" s="265">
        <f t="shared" si="4"/>
        <v>0</v>
      </c>
      <c r="AR22" s="265">
        <f t="shared" si="4"/>
        <v>0</v>
      </c>
      <c r="AS22" s="265">
        <f t="shared" si="4"/>
        <v>0</v>
      </c>
      <c r="AT22" s="265">
        <f t="shared" si="4"/>
        <v>0</v>
      </c>
      <c r="AU22" s="265">
        <f t="shared" si="4"/>
        <v>0</v>
      </c>
      <c r="AV22" s="265">
        <f t="shared" si="4"/>
        <v>0</v>
      </c>
      <c r="AW22" s="265">
        <f t="shared" si="4"/>
        <v>0</v>
      </c>
      <c r="AX22">
        <f t="shared" si="4"/>
        <v>0</v>
      </c>
      <c r="AY22">
        <f t="shared" si="4"/>
        <v>0</v>
      </c>
      <c r="AZ22">
        <f t="shared" si="4"/>
        <v>0</v>
      </c>
      <c r="BA22">
        <f t="shared" si="4"/>
        <v>0</v>
      </c>
      <c r="BB22">
        <f t="shared" si="4"/>
        <v>0</v>
      </c>
      <c r="BC22">
        <f t="shared" si="4"/>
        <v>0</v>
      </c>
      <c r="BD22">
        <f t="shared" si="4"/>
        <v>0</v>
      </c>
      <c r="BE22">
        <f t="shared" si="4"/>
        <v>0</v>
      </c>
      <c r="BF22">
        <f t="shared" si="4"/>
        <v>0</v>
      </c>
      <c r="BG22">
        <f t="shared" si="4"/>
        <v>0</v>
      </c>
      <c r="BH22">
        <f t="shared" si="4"/>
        <v>0</v>
      </c>
      <c r="BI22" s="265">
        <f t="shared" si="4"/>
        <v>0</v>
      </c>
      <c r="BJ22" s="265">
        <f t="shared" si="4"/>
        <v>0</v>
      </c>
      <c r="BK22" s="265">
        <f t="shared" si="4"/>
        <v>0</v>
      </c>
      <c r="BL22" s="265">
        <f t="shared" si="4"/>
        <v>0</v>
      </c>
      <c r="BM22" s="265">
        <f t="shared" si="4"/>
        <v>0</v>
      </c>
      <c r="BN22" s="265">
        <f t="shared" si="4"/>
        <v>0</v>
      </c>
      <c r="BO22" s="265">
        <f t="shared" si="4"/>
        <v>0</v>
      </c>
      <c r="BP22" s="265">
        <f t="shared" ref="BP22:CW22" si="5">BO22-($C$20*$A$2)</f>
        <v>0</v>
      </c>
      <c r="BQ22" s="265">
        <f t="shared" si="5"/>
        <v>0</v>
      </c>
      <c r="BR22" s="265">
        <f t="shared" si="5"/>
        <v>0</v>
      </c>
      <c r="BS22" s="265">
        <f t="shared" si="5"/>
        <v>0</v>
      </c>
      <c r="BT22" s="265">
        <f t="shared" si="5"/>
        <v>0</v>
      </c>
      <c r="BU22" s="265">
        <f t="shared" si="5"/>
        <v>0</v>
      </c>
      <c r="BV22" s="265">
        <f t="shared" si="5"/>
        <v>0</v>
      </c>
      <c r="BW22" s="265">
        <f t="shared" si="5"/>
        <v>0</v>
      </c>
      <c r="BX22" s="265">
        <f t="shared" si="5"/>
        <v>0</v>
      </c>
      <c r="BY22" s="265">
        <f t="shared" si="5"/>
        <v>0</v>
      </c>
      <c r="BZ22" s="265">
        <f t="shared" si="5"/>
        <v>0</v>
      </c>
      <c r="CA22" s="265">
        <f t="shared" si="5"/>
        <v>0</v>
      </c>
      <c r="CB22" s="265">
        <f t="shared" si="5"/>
        <v>0</v>
      </c>
      <c r="CC22" s="265">
        <f t="shared" si="5"/>
        <v>0</v>
      </c>
      <c r="CD22" s="265">
        <f t="shared" si="5"/>
        <v>0</v>
      </c>
      <c r="CE22" s="265">
        <f t="shared" si="5"/>
        <v>0</v>
      </c>
      <c r="CF22" s="265">
        <f t="shared" si="5"/>
        <v>0</v>
      </c>
      <c r="CG22" s="265">
        <f t="shared" si="5"/>
        <v>0</v>
      </c>
      <c r="CH22" s="265">
        <f t="shared" si="5"/>
        <v>0</v>
      </c>
      <c r="CI22" s="265">
        <f t="shared" si="5"/>
        <v>0</v>
      </c>
      <c r="CJ22" s="265">
        <f t="shared" si="5"/>
        <v>0</v>
      </c>
      <c r="CK22" s="265">
        <f t="shared" si="5"/>
        <v>0</v>
      </c>
      <c r="CL22" s="265">
        <f t="shared" si="5"/>
        <v>0</v>
      </c>
      <c r="CM22" s="265">
        <f t="shared" si="5"/>
        <v>0</v>
      </c>
      <c r="CN22" s="265">
        <f t="shared" si="5"/>
        <v>0</v>
      </c>
      <c r="CO22" s="265">
        <f t="shared" si="5"/>
        <v>0</v>
      </c>
      <c r="CP22" s="265">
        <f t="shared" si="5"/>
        <v>0</v>
      </c>
      <c r="CQ22" s="265">
        <f t="shared" si="5"/>
        <v>0</v>
      </c>
      <c r="CR22" s="265">
        <f t="shared" si="5"/>
        <v>0</v>
      </c>
      <c r="CS22" s="265">
        <f t="shared" si="5"/>
        <v>0</v>
      </c>
      <c r="CT22" s="265">
        <f t="shared" si="5"/>
        <v>0</v>
      </c>
      <c r="CU22" s="265">
        <f t="shared" si="5"/>
        <v>0</v>
      </c>
      <c r="CV22" s="265">
        <f t="shared" si="5"/>
        <v>0</v>
      </c>
      <c r="CW22" s="265">
        <f t="shared" si="5"/>
        <v>0</v>
      </c>
    </row>
    <row r="23" spans="1:101" x14ac:dyDescent="0.35">
      <c r="A23" t="s">
        <v>157</v>
      </c>
      <c r="B23" s="273"/>
      <c r="C23" s="280"/>
      <c r="D23" s="281">
        <f>D20-(D20*$A$2)</f>
        <v>0</v>
      </c>
      <c r="E23" s="281">
        <f t="shared" ref="E23:AJ23" si="6">D23-($D$20*$A$2)</f>
        <v>0</v>
      </c>
      <c r="F23" s="281">
        <f t="shared" si="6"/>
        <v>0</v>
      </c>
      <c r="G23" s="281">
        <f t="shared" si="6"/>
        <v>0</v>
      </c>
      <c r="H23" s="282">
        <f t="shared" si="6"/>
        <v>0</v>
      </c>
      <c r="I23" s="283">
        <f t="shared" si="6"/>
        <v>0</v>
      </c>
      <c r="J23" s="283">
        <f t="shared" si="6"/>
        <v>0</v>
      </c>
      <c r="K23" s="283">
        <f t="shared" si="6"/>
        <v>0</v>
      </c>
      <c r="L23" s="283">
        <f t="shared" si="6"/>
        <v>0</v>
      </c>
      <c r="M23" s="283">
        <f t="shared" si="6"/>
        <v>0</v>
      </c>
      <c r="N23" s="284">
        <f t="shared" si="6"/>
        <v>0</v>
      </c>
      <c r="O23" s="284">
        <f t="shared" si="6"/>
        <v>0</v>
      </c>
      <c r="P23" s="284">
        <f t="shared" si="6"/>
        <v>0</v>
      </c>
      <c r="Q23" s="284">
        <f t="shared" si="6"/>
        <v>0</v>
      </c>
      <c r="R23" s="284">
        <f t="shared" si="6"/>
        <v>0</v>
      </c>
      <c r="S23" s="284">
        <f t="shared" si="6"/>
        <v>0</v>
      </c>
      <c r="T23" s="285">
        <f t="shared" si="6"/>
        <v>0</v>
      </c>
      <c r="U23" s="285">
        <f t="shared" si="6"/>
        <v>0</v>
      </c>
      <c r="V23" s="285">
        <f t="shared" si="6"/>
        <v>0</v>
      </c>
      <c r="W23" s="285">
        <f t="shared" si="6"/>
        <v>0</v>
      </c>
      <c r="X23" s="285">
        <f t="shared" si="6"/>
        <v>0</v>
      </c>
      <c r="Y23" s="285">
        <f t="shared" si="6"/>
        <v>0</v>
      </c>
      <c r="Z23" s="286">
        <f t="shared" si="6"/>
        <v>0</v>
      </c>
      <c r="AA23" s="286">
        <f t="shared" si="6"/>
        <v>0</v>
      </c>
      <c r="AB23" s="286">
        <f t="shared" si="6"/>
        <v>0</v>
      </c>
      <c r="AC23" s="286">
        <f t="shared" si="6"/>
        <v>0</v>
      </c>
      <c r="AD23" s="286">
        <f t="shared" si="6"/>
        <v>0</v>
      </c>
      <c r="AE23" s="286">
        <f t="shared" si="6"/>
        <v>0</v>
      </c>
      <c r="AF23" s="265">
        <f t="shared" si="6"/>
        <v>0</v>
      </c>
      <c r="AG23" s="265">
        <f t="shared" si="6"/>
        <v>0</v>
      </c>
      <c r="AH23" s="265">
        <f t="shared" si="6"/>
        <v>0</v>
      </c>
      <c r="AI23" s="265">
        <f t="shared" si="6"/>
        <v>0</v>
      </c>
      <c r="AJ23" s="265">
        <f t="shared" si="6"/>
        <v>0</v>
      </c>
      <c r="AK23" s="265">
        <f t="shared" ref="AK23:BP23" si="7">AJ23-($D$20*$A$2)</f>
        <v>0</v>
      </c>
      <c r="AL23" s="265">
        <f t="shared" si="7"/>
        <v>0</v>
      </c>
      <c r="AM23" s="265">
        <f t="shared" si="7"/>
        <v>0</v>
      </c>
      <c r="AN23" s="265">
        <f t="shared" si="7"/>
        <v>0</v>
      </c>
      <c r="AO23" s="265">
        <f t="shared" si="7"/>
        <v>0</v>
      </c>
      <c r="AP23" s="265">
        <f t="shared" si="7"/>
        <v>0</v>
      </c>
      <c r="AQ23" s="265">
        <f t="shared" si="7"/>
        <v>0</v>
      </c>
      <c r="AR23" s="265">
        <f t="shared" si="7"/>
        <v>0</v>
      </c>
      <c r="AS23" s="265">
        <f t="shared" si="7"/>
        <v>0</v>
      </c>
      <c r="AT23" s="265">
        <f t="shared" si="7"/>
        <v>0</v>
      </c>
      <c r="AU23" s="265">
        <f t="shared" si="7"/>
        <v>0</v>
      </c>
      <c r="AV23" s="265">
        <f t="shared" si="7"/>
        <v>0</v>
      </c>
      <c r="AW23" s="265">
        <f t="shared" si="7"/>
        <v>0</v>
      </c>
      <c r="AX23">
        <f t="shared" si="7"/>
        <v>0</v>
      </c>
      <c r="AY23">
        <f t="shared" si="7"/>
        <v>0</v>
      </c>
      <c r="AZ23">
        <f t="shared" si="7"/>
        <v>0</v>
      </c>
      <c r="BA23">
        <f t="shared" si="7"/>
        <v>0</v>
      </c>
      <c r="BB23">
        <f t="shared" si="7"/>
        <v>0</v>
      </c>
      <c r="BC23">
        <f t="shared" si="7"/>
        <v>0</v>
      </c>
      <c r="BD23">
        <f t="shared" si="7"/>
        <v>0</v>
      </c>
      <c r="BE23">
        <f t="shared" si="7"/>
        <v>0</v>
      </c>
      <c r="BF23">
        <f t="shared" si="7"/>
        <v>0</v>
      </c>
      <c r="BG23">
        <f t="shared" si="7"/>
        <v>0</v>
      </c>
      <c r="BH23">
        <f t="shared" si="7"/>
        <v>0</v>
      </c>
      <c r="BI23" s="265">
        <f t="shared" si="7"/>
        <v>0</v>
      </c>
      <c r="BJ23" s="265">
        <f t="shared" si="7"/>
        <v>0</v>
      </c>
      <c r="BK23" s="265">
        <f t="shared" si="7"/>
        <v>0</v>
      </c>
      <c r="BL23" s="265">
        <f t="shared" si="7"/>
        <v>0</v>
      </c>
      <c r="BM23" s="265">
        <f t="shared" si="7"/>
        <v>0</v>
      </c>
      <c r="BN23" s="265">
        <f t="shared" si="7"/>
        <v>0</v>
      </c>
      <c r="BO23" s="265">
        <f t="shared" si="7"/>
        <v>0</v>
      </c>
      <c r="BP23" s="265">
        <f t="shared" si="7"/>
        <v>0</v>
      </c>
      <c r="BQ23" s="265">
        <f t="shared" ref="BQ23:CW23" si="8">BP23-($D$20*$A$2)</f>
        <v>0</v>
      </c>
      <c r="BR23" s="265">
        <f t="shared" si="8"/>
        <v>0</v>
      </c>
      <c r="BS23" s="265">
        <f t="shared" si="8"/>
        <v>0</v>
      </c>
      <c r="BT23" s="265">
        <f t="shared" si="8"/>
        <v>0</v>
      </c>
      <c r="BU23" s="265">
        <f t="shared" si="8"/>
        <v>0</v>
      </c>
      <c r="BV23" s="265">
        <f t="shared" si="8"/>
        <v>0</v>
      </c>
      <c r="BW23" s="265">
        <f t="shared" si="8"/>
        <v>0</v>
      </c>
      <c r="BX23" s="265">
        <f t="shared" si="8"/>
        <v>0</v>
      </c>
      <c r="BY23" s="265">
        <f t="shared" si="8"/>
        <v>0</v>
      </c>
      <c r="BZ23" s="265">
        <f t="shared" si="8"/>
        <v>0</v>
      </c>
      <c r="CA23" s="265">
        <f t="shared" si="8"/>
        <v>0</v>
      </c>
      <c r="CB23" s="265">
        <f t="shared" si="8"/>
        <v>0</v>
      </c>
      <c r="CC23" s="265">
        <f t="shared" si="8"/>
        <v>0</v>
      </c>
      <c r="CD23" s="265">
        <f t="shared" si="8"/>
        <v>0</v>
      </c>
      <c r="CE23" s="265">
        <f t="shared" si="8"/>
        <v>0</v>
      </c>
      <c r="CF23" s="265">
        <f t="shared" si="8"/>
        <v>0</v>
      </c>
      <c r="CG23" s="265">
        <f t="shared" si="8"/>
        <v>0</v>
      </c>
      <c r="CH23" s="265">
        <f t="shared" si="8"/>
        <v>0</v>
      </c>
      <c r="CI23" s="265">
        <f t="shared" si="8"/>
        <v>0</v>
      </c>
      <c r="CJ23" s="265">
        <f t="shared" si="8"/>
        <v>0</v>
      </c>
      <c r="CK23" s="265">
        <f t="shared" si="8"/>
        <v>0</v>
      </c>
      <c r="CL23" s="265">
        <f t="shared" si="8"/>
        <v>0</v>
      </c>
      <c r="CM23" s="265">
        <f t="shared" si="8"/>
        <v>0</v>
      </c>
      <c r="CN23" s="265">
        <f t="shared" si="8"/>
        <v>0</v>
      </c>
      <c r="CO23" s="265">
        <f t="shared" si="8"/>
        <v>0</v>
      </c>
      <c r="CP23" s="265">
        <f t="shared" si="8"/>
        <v>0</v>
      </c>
      <c r="CQ23" s="265">
        <f t="shared" si="8"/>
        <v>0</v>
      </c>
      <c r="CR23" s="265">
        <f t="shared" si="8"/>
        <v>0</v>
      </c>
      <c r="CS23" s="265">
        <f t="shared" si="8"/>
        <v>0</v>
      </c>
      <c r="CT23" s="265">
        <f t="shared" si="8"/>
        <v>0</v>
      </c>
      <c r="CU23" s="265">
        <f t="shared" si="8"/>
        <v>0</v>
      </c>
      <c r="CV23" s="265">
        <f t="shared" si="8"/>
        <v>0</v>
      </c>
      <c r="CW23" s="265">
        <f t="shared" si="8"/>
        <v>0</v>
      </c>
    </row>
    <row r="24" spans="1:101" x14ac:dyDescent="0.35">
      <c r="A24" t="s">
        <v>158</v>
      </c>
      <c r="B24" s="273"/>
      <c r="C24" s="280"/>
      <c r="D24" s="280"/>
      <c r="E24" s="287">
        <f>E20-(E20*$A$2)</f>
        <v>0</v>
      </c>
      <c r="F24" s="287">
        <f t="shared" ref="F24:AK24" si="9">E24-($E$20*$A$2)</f>
        <v>0</v>
      </c>
      <c r="G24" s="287">
        <f t="shared" si="9"/>
        <v>0</v>
      </c>
      <c r="H24" s="288">
        <f t="shared" si="9"/>
        <v>0</v>
      </c>
      <c r="I24" s="289">
        <f t="shared" si="9"/>
        <v>0</v>
      </c>
      <c r="J24" s="289">
        <f t="shared" si="9"/>
        <v>0</v>
      </c>
      <c r="K24" s="289">
        <f t="shared" si="9"/>
        <v>0</v>
      </c>
      <c r="L24" s="289">
        <f t="shared" si="9"/>
        <v>0</v>
      </c>
      <c r="M24" s="289">
        <f t="shared" si="9"/>
        <v>0</v>
      </c>
      <c r="N24" s="290">
        <f t="shared" si="9"/>
        <v>0</v>
      </c>
      <c r="O24" s="290">
        <f t="shared" si="9"/>
        <v>0</v>
      </c>
      <c r="P24" s="290">
        <f t="shared" si="9"/>
        <v>0</v>
      </c>
      <c r="Q24" s="290">
        <f t="shared" si="9"/>
        <v>0</v>
      </c>
      <c r="R24" s="290">
        <f t="shared" si="9"/>
        <v>0</v>
      </c>
      <c r="S24" s="290">
        <f t="shared" si="9"/>
        <v>0</v>
      </c>
      <c r="T24" s="291">
        <f t="shared" si="9"/>
        <v>0</v>
      </c>
      <c r="U24" s="291">
        <f t="shared" si="9"/>
        <v>0</v>
      </c>
      <c r="V24" s="291">
        <f t="shared" si="9"/>
        <v>0</v>
      </c>
      <c r="W24" s="291">
        <f t="shared" si="9"/>
        <v>0</v>
      </c>
      <c r="X24" s="291">
        <f t="shared" si="9"/>
        <v>0</v>
      </c>
      <c r="Y24" s="291">
        <f t="shared" si="9"/>
        <v>0</v>
      </c>
      <c r="Z24" s="292">
        <f t="shared" si="9"/>
        <v>0</v>
      </c>
      <c r="AA24" s="292">
        <f t="shared" si="9"/>
        <v>0</v>
      </c>
      <c r="AB24" s="292">
        <f t="shared" si="9"/>
        <v>0</v>
      </c>
      <c r="AC24" s="292">
        <f t="shared" si="9"/>
        <v>0</v>
      </c>
      <c r="AD24" s="292">
        <f t="shared" si="9"/>
        <v>0</v>
      </c>
      <c r="AE24" s="292">
        <f t="shared" si="9"/>
        <v>0</v>
      </c>
      <c r="AF24" s="265">
        <f t="shared" si="9"/>
        <v>0</v>
      </c>
      <c r="AG24" s="265">
        <f t="shared" si="9"/>
        <v>0</v>
      </c>
      <c r="AH24" s="265">
        <f t="shared" si="9"/>
        <v>0</v>
      </c>
      <c r="AI24" s="265">
        <f t="shared" si="9"/>
        <v>0</v>
      </c>
      <c r="AJ24" s="265">
        <f t="shared" si="9"/>
        <v>0</v>
      </c>
      <c r="AK24" s="265">
        <f t="shared" si="9"/>
        <v>0</v>
      </c>
      <c r="AL24" s="265">
        <f t="shared" ref="AL24:BQ24" si="10">AK24-($E$20*$A$2)</f>
        <v>0</v>
      </c>
      <c r="AM24" s="265">
        <f t="shared" si="10"/>
        <v>0</v>
      </c>
      <c r="AN24" s="265">
        <f t="shared" si="10"/>
        <v>0</v>
      </c>
      <c r="AO24" s="265">
        <f t="shared" si="10"/>
        <v>0</v>
      </c>
      <c r="AP24" s="265">
        <f t="shared" si="10"/>
        <v>0</v>
      </c>
      <c r="AQ24" s="265">
        <f t="shared" si="10"/>
        <v>0</v>
      </c>
      <c r="AR24" s="265">
        <f t="shared" si="10"/>
        <v>0</v>
      </c>
      <c r="AS24" s="265">
        <f t="shared" si="10"/>
        <v>0</v>
      </c>
      <c r="AT24" s="265">
        <f t="shared" si="10"/>
        <v>0</v>
      </c>
      <c r="AU24" s="265">
        <f t="shared" si="10"/>
        <v>0</v>
      </c>
      <c r="AV24" s="265">
        <f t="shared" si="10"/>
        <v>0</v>
      </c>
      <c r="AW24" s="265">
        <f t="shared" si="10"/>
        <v>0</v>
      </c>
      <c r="AX24">
        <f t="shared" si="10"/>
        <v>0</v>
      </c>
      <c r="AY24">
        <f t="shared" si="10"/>
        <v>0</v>
      </c>
      <c r="AZ24">
        <f t="shared" si="10"/>
        <v>0</v>
      </c>
      <c r="BA24">
        <f t="shared" si="10"/>
        <v>0</v>
      </c>
      <c r="BB24">
        <f t="shared" si="10"/>
        <v>0</v>
      </c>
      <c r="BC24">
        <f t="shared" si="10"/>
        <v>0</v>
      </c>
      <c r="BD24">
        <f t="shared" si="10"/>
        <v>0</v>
      </c>
      <c r="BE24">
        <f t="shared" si="10"/>
        <v>0</v>
      </c>
      <c r="BF24">
        <f t="shared" si="10"/>
        <v>0</v>
      </c>
      <c r="BG24">
        <f t="shared" si="10"/>
        <v>0</v>
      </c>
      <c r="BH24">
        <f t="shared" si="10"/>
        <v>0</v>
      </c>
      <c r="BI24" s="265">
        <f t="shared" si="10"/>
        <v>0</v>
      </c>
      <c r="BJ24" s="265">
        <f t="shared" si="10"/>
        <v>0</v>
      </c>
      <c r="BK24" s="265">
        <f t="shared" si="10"/>
        <v>0</v>
      </c>
      <c r="BL24" s="265">
        <f t="shared" si="10"/>
        <v>0</v>
      </c>
      <c r="BM24" s="265">
        <f t="shared" si="10"/>
        <v>0</v>
      </c>
      <c r="BN24" s="265">
        <f t="shared" si="10"/>
        <v>0</v>
      </c>
      <c r="BO24" s="265">
        <f t="shared" si="10"/>
        <v>0</v>
      </c>
      <c r="BP24" s="265">
        <f t="shared" si="10"/>
        <v>0</v>
      </c>
      <c r="BQ24" s="265">
        <f t="shared" si="10"/>
        <v>0</v>
      </c>
      <c r="BR24" s="265">
        <f t="shared" ref="BR24:CW24" si="11">BQ24-($E$20*$A$2)</f>
        <v>0</v>
      </c>
      <c r="BS24" s="265">
        <f t="shared" si="11"/>
        <v>0</v>
      </c>
      <c r="BT24" s="265">
        <f t="shared" si="11"/>
        <v>0</v>
      </c>
      <c r="BU24" s="265">
        <f t="shared" si="11"/>
        <v>0</v>
      </c>
      <c r="BV24" s="265">
        <f t="shared" si="11"/>
        <v>0</v>
      </c>
      <c r="BW24" s="265">
        <f t="shared" si="11"/>
        <v>0</v>
      </c>
      <c r="BX24" s="265">
        <f t="shared" si="11"/>
        <v>0</v>
      </c>
      <c r="BY24" s="265">
        <f t="shared" si="11"/>
        <v>0</v>
      </c>
      <c r="BZ24" s="265">
        <f t="shared" si="11"/>
        <v>0</v>
      </c>
      <c r="CA24" s="265">
        <f t="shared" si="11"/>
        <v>0</v>
      </c>
      <c r="CB24" s="265">
        <f t="shared" si="11"/>
        <v>0</v>
      </c>
      <c r="CC24" s="265">
        <f t="shared" si="11"/>
        <v>0</v>
      </c>
      <c r="CD24" s="265">
        <f t="shared" si="11"/>
        <v>0</v>
      </c>
      <c r="CE24" s="265">
        <f t="shared" si="11"/>
        <v>0</v>
      </c>
      <c r="CF24" s="265">
        <f t="shared" si="11"/>
        <v>0</v>
      </c>
      <c r="CG24" s="265">
        <f t="shared" si="11"/>
        <v>0</v>
      </c>
      <c r="CH24" s="265">
        <f t="shared" si="11"/>
        <v>0</v>
      </c>
      <c r="CI24" s="265">
        <f t="shared" si="11"/>
        <v>0</v>
      </c>
      <c r="CJ24" s="265">
        <f t="shared" si="11"/>
        <v>0</v>
      </c>
      <c r="CK24" s="265">
        <f t="shared" si="11"/>
        <v>0</v>
      </c>
      <c r="CL24" s="265">
        <f t="shared" si="11"/>
        <v>0</v>
      </c>
      <c r="CM24" s="265">
        <f t="shared" si="11"/>
        <v>0</v>
      </c>
      <c r="CN24" s="265">
        <f t="shared" si="11"/>
        <v>0</v>
      </c>
      <c r="CO24" s="265">
        <f t="shared" si="11"/>
        <v>0</v>
      </c>
      <c r="CP24" s="265">
        <f t="shared" si="11"/>
        <v>0</v>
      </c>
      <c r="CQ24" s="265">
        <f t="shared" si="11"/>
        <v>0</v>
      </c>
      <c r="CR24" s="265">
        <f t="shared" si="11"/>
        <v>0</v>
      </c>
      <c r="CS24" s="265">
        <f t="shared" si="11"/>
        <v>0</v>
      </c>
      <c r="CT24" s="265">
        <f t="shared" si="11"/>
        <v>0</v>
      </c>
      <c r="CU24" s="265">
        <f t="shared" si="11"/>
        <v>0</v>
      </c>
      <c r="CV24" s="265">
        <f t="shared" si="11"/>
        <v>0</v>
      </c>
      <c r="CW24" s="265">
        <f t="shared" si="11"/>
        <v>0</v>
      </c>
    </row>
    <row r="25" spans="1:101" x14ac:dyDescent="0.35">
      <c r="A25" t="s">
        <v>159</v>
      </c>
      <c r="B25" s="273"/>
      <c r="C25" s="280"/>
      <c r="D25" s="280"/>
      <c r="E25" s="280"/>
      <c r="F25" s="293">
        <f>F20-(F20*$A$2)</f>
        <v>0</v>
      </c>
      <c r="G25" s="293">
        <f t="shared" ref="G25:AL25" si="12">F25-($F$20*$A$2)</f>
        <v>0</v>
      </c>
      <c r="H25" s="294">
        <f t="shared" si="12"/>
        <v>0</v>
      </c>
      <c r="I25" s="295">
        <f t="shared" si="12"/>
        <v>0</v>
      </c>
      <c r="J25" s="295">
        <f t="shared" si="12"/>
        <v>0</v>
      </c>
      <c r="K25" s="295">
        <f t="shared" si="12"/>
        <v>0</v>
      </c>
      <c r="L25" s="295">
        <f t="shared" si="12"/>
        <v>0</v>
      </c>
      <c r="M25" s="295">
        <f t="shared" si="12"/>
        <v>0</v>
      </c>
      <c r="N25" s="296">
        <f t="shared" si="12"/>
        <v>0</v>
      </c>
      <c r="O25" s="296">
        <f t="shared" si="12"/>
        <v>0</v>
      </c>
      <c r="P25" s="296">
        <f t="shared" si="12"/>
        <v>0</v>
      </c>
      <c r="Q25" s="296">
        <f t="shared" si="12"/>
        <v>0</v>
      </c>
      <c r="R25" s="296">
        <f t="shared" si="12"/>
        <v>0</v>
      </c>
      <c r="S25" s="296">
        <f t="shared" si="12"/>
        <v>0</v>
      </c>
      <c r="T25" s="297">
        <f t="shared" si="12"/>
        <v>0</v>
      </c>
      <c r="U25" s="297">
        <f t="shared" si="12"/>
        <v>0</v>
      </c>
      <c r="V25" s="297">
        <f t="shared" si="12"/>
        <v>0</v>
      </c>
      <c r="W25" s="297">
        <f t="shared" si="12"/>
        <v>0</v>
      </c>
      <c r="X25" s="297">
        <f t="shared" si="12"/>
        <v>0</v>
      </c>
      <c r="Y25" s="297">
        <f t="shared" si="12"/>
        <v>0</v>
      </c>
      <c r="Z25" s="298">
        <f t="shared" si="12"/>
        <v>0</v>
      </c>
      <c r="AA25" s="298">
        <f t="shared" si="12"/>
        <v>0</v>
      </c>
      <c r="AB25" s="298">
        <f t="shared" si="12"/>
        <v>0</v>
      </c>
      <c r="AC25" s="298">
        <f t="shared" si="12"/>
        <v>0</v>
      </c>
      <c r="AD25" s="298">
        <f t="shared" si="12"/>
        <v>0</v>
      </c>
      <c r="AE25" s="298">
        <f t="shared" si="12"/>
        <v>0</v>
      </c>
      <c r="AF25" s="265">
        <f t="shared" si="12"/>
        <v>0</v>
      </c>
      <c r="AG25" s="265">
        <f t="shared" si="12"/>
        <v>0</v>
      </c>
      <c r="AH25" s="265">
        <f t="shared" si="12"/>
        <v>0</v>
      </c>
      <c r="AI25" s="265">
        <f t="shared" si="12"/>
        <v>0</v>
      </c>
      <c r="AJ25" s="265">
        <f t="shared" si="12"/>
        <v>0</v>
      </c>
      <c r="AK25" s="265">
        <f t="shared" si="12"/>
        <v>0</v>
      </c>
      <c r="AL25" s="265">
        <f t="shared" si="12"/>
        <v>0</v>
      </c>
      <c r="AM25" s="265">
        <f t="shared" ref="AM25:BR25" si="13">AL25-($F$20*$A$2)</f>
        <v>0</v>
      </c>
      <c r="AN25" s="265">
        <f t="shared" si="13"/>
        <v>0</v>
      </c>
      <c r="AO25" s="265">
        <f t="shared" si="13"/>
        <v>0</v>
      </c>
      <c r="AP25" s="265">
        <f t="shared" si="13"/>
        <v>0</v>
      </c>
      <c r="AQ25" s="265">
        <f t="shared" si="13"/>
        <v>0</v>
      </c>
      <c r="AR25" s="265">
        <f t="shared" si="13"/>
        <v>0</v>
      </c>
      <c r="AS25" s="265">
        <f t="shared" si="13"/>
        <v>0</v>
      </c>
      <c r="AT25" s="265">
        <f t="shared" si="13"/>
        <v>0</v>
      </c>
      <c r="AU25" s="265">
        <f t="shared" si="13"/>
        <v>0</v>
      </c>
      <c r="AV25" s="265">
        <f t="shared" si="13"/>
        <v>0</v>
      </c>
      <c r="AW25" s="265">
        <f t="shared" si="13"/>
        <v>0</v>
      </c>
      <c r="AX25">
        <f t="shared" si="13"/>
        <v>0</v>
      </c>
      <c r="AY25">
        <f t="shared" si="13"/>
        <v>0</v>
      </c>
      <c r="AZ25">
        <f t="shared" si="13"/>
        <v>0</v>
      </c>
      <c r="BA25">
        <f t="shared" si="13"/>
        <v>0</v>
      </c>
      <c r="BB25">
        <f t="shared" si="13"/>
        <v>0</v>
      </c>
      <c r="BC25">
        <f t="shared" si="13"/>
        <v>0</v>
      </c>
      <c r="BD25">
        <f t="shared" si="13"/>
        <v>0</v>
      </c>
      <c r="BE25">
        <f t="shared" si="13"/>
        <v>0</v>
      </c>
      <c r="BF25">
        <f t="shared" si="13"/>
        <v>0</v>
      </c>
      <c r="BG25">
        <f t="shared" si="13"/>
        <v>0</v>
      </c>
      <c r="BH25">
        <f t="shared" si="13"/>
        <v>0</v>
      </c>
      <c r="BI25" s="265">
        <f t="shared" si="13"/>
        <v>0</v>
      </c>
      <c r="BJ25" s="265">
        <f t="shared" si="13"/>
        <v>0</v>
      </c>
      <c r="BK25" s="265">
        <f t="shared" si="13"/>
        <v>0</v>
      </c>
      <c r="BL25" s="265">
        <f t="shared" si="13"/>
        <v>0</v>
      </c>
      <c r="BM25" s="265">
        <f t="shared" si="13"/>
        <v>0</v>
      </c>
      <c r="BN25" s="265">
        <f t="shared" si="13"/>
        <v>0</v>
      </c>
      <c r="BO25" s="265">
        <f t="shared" si="13"/>
        <v>0</v>
      </c>
      <c r="BP25" s="265">
        <f t="shared" si="13"/>
        <v>0</v>
      </c>
      <c r="BQ25" s="265">
        <f t="shared" si="13"/>
        <v>0</v>
      </c>
      <c r="BR25" s="265">
        <f t="shared" si="13"/>
        <v>0</v>
      </c>
      <c r="BS25" s="265">
        <f t="shared" ref="BS25:CW25" si="14">BR25-($F$20*$A$2)</f>
        <v>0</v>
      </c>
      <c r="BT25" s="265">
        <f t="shared" si="14"/>
        <v>0</v>
      </c>
      <c r="BU25" s="265">
        <f t="shared" si="14"/>
        <v>0</v>
      </c>
      <c r="BV25" s="265">
        <f t="shared" si="14"/>
        <v>0</v>
      </c>
      <c r="BW25" s="265">
        <f t="shared" si="14"/>
        <v>0</v>
      </c>
      <c r="BX25" s="265">
        <f t="shared" si="14"/>
        <v>0</v>
      </c>
      <c r="BY25" s="265">
        <f t="shared" si="14"/>
        <v>0</v>
      </c>
      <c r="BZ25" s="265">
        <f t="shared" si="14"/>
        <v>0</v>
      </c>
      <c r="CA25" s="265">
        <f t="shared" si="14"/>
        <v>0</v>
      </c>
      <c r="CB25" s="265">
        <f t="shared" si="14"/>
        <v>0</v>
      </c>
      <c r="CC25" s="265">
        <f t="shared" si="14"/>
        <v>0</v>
      </c>
      <c r="CD25" s="265">
        <f t="shared" si="14"/>
        <v>0</v>
      </c>
      <c r="CE25" s="265">
        <f t="shared" si="14"/>
        <v>0</v>
      </c>
      <c r="CF25" s="265">
        <f t="shared" si="14"/>
        <v>0</v>
      </c>
      <c r="CG25" s="265">
        <f t="shared" si="14"/>
        <v>0</v>
      </c>
      <c r="CH25" s="265">
        <f t="shared" si="14"/>
        <v>0</v>
      </c>
      <c r="CI25" s="265">
        <f t="shared" si="14"/>
        <v>0</v>
      </c>
      <c r="CJ25" s="265">
        <f t="shared" si="14"/>
        <v>0</v>
      </c>
      <c r="CK25" s="265">
        <f t="shared" si="14"/>
        <v>0</v>
      </c>
      <c r="CL25" s="265">
        <f t="shared" si="14"/>
        <v>0</v>
      </c>
      <c r="CM25" s="265">
        <f t="shared" si="14"/>
        <v>0</v>
      </c>
      <c r="CN25" s="265">
        <f t="shared" si="14"/>
        <v>0</v>
      </c>
      <c r="CO25" s="265">
        <f t="shared" si="14"/>
        <v>0</v>
      </c>
      <c r="CP25" s="265">
        <f t="shared" si="14"/>
        <v>0</v>
      </c>
      <c r="CQ25" s="265">
        <f t="shared" si="14"/>
        <v>0</v>
      </c>
      <c r="CR25" s="265">
        <f t="shared" si="14"/>
        <v>0</v>
      </c>
      <c r="CS25" s="265">
        <f t="shared" si="14"/>
        <v>0</v>
      </c>
      <c r="CT25" s="265">
        <f t="shared" si="14"/>
        <v>0</v>
      </c>
      <c r="CU25" s="265">
        <f t="shared" si="14"/>
        <v>0</v>
      </c>
      <c r="CV25" s="265">
        <f t="shared" si="14"/>
        <v>0</v>
      </c>
      <c r="CW25" s="265">
        <f t="shared" si="14"/>
        <v>0</v>
      </c>
    </row>
    <row r="26" spans="1:101" x14ac:dyDescent="0.35">
      <c r="A26" t="s">
        <v>160</v>
      </c>
      <c r="B26" s="273"/>
      <c r="C26" s="280"/>
      <c r="D26" s="280"/>
      <c r="E26" s="280"/>
      <c r="F26" s="280"/>
      <c r="G26" s="299">
        <f>G20-(G20*$A$2)</f>
        <v>0</v>
      </c>
      <c r="H26" s="300">
        <f t="shared" ref="H26:AM26" si="15">G26-($G$20*$A$2)</f>
        <v>0</v>
      </c>
      <c r="I26" s="301">
        <f t="shared" si="15"/>
        <v>0</v>
      </c>
      <c r="J26" s="301">
        <f t="shared" si="15"/>
        <v>0</v>
      </c>
      <c r="K26" s="301">
        <f t="shared" si="15"/>
        <v>0</v>
      </c>
      <c r="L26" s="301">
        <f t="shared" si="15"/>
        <v>0</v>
      </c>
      <c r="M26" s="301">
        <f t="shared" si="15"/>
        <v>0</v>
      </c>
      <c r="N26" s="302">
        <f t="shared" si="15"/>
        <v>0</v>
      </c>
      <c r="O26" s="302">
        <f t="shared" si="15"/>
        <v>0</v>
      </c>
      <c r="P26" s="302">
        <f t="shared" si="15"/>
        <v>0</v>
      </c>
      <c r="Q26" s="302">
        <f t="shared" si="15"/>
        <v>0</v>
      </c>
      <c r="R26" s="302">
        <f t="shared" si="15"/>
        <v>0</v>
      </c>
      <c r="S26" s="302">
        <f t="shared" si="15"/>
        <v>0</v>
      </c>
      <c r="T26" s="303">
        <f t="shared" si="15"/>
        <v>0</v>
      </c>
      <c r="U26" s="303">
        <f t="shared" si="15"/>
        <v>0</v>
      </c>
      <c r="V26" s="303">
        <f t="shared" si="15"/>
        <v>0</v>
      </c>
      <c r="W26" s="303">
        <f t="shared" si="15"/>
        <v>0</v>
      </c>
      <c r="X26" s="303">
        <f t="shared" si="15"/>
        <v>0</v>
      </c>
      <c r="Y26" s="303">
        <f t="shared" si="15"/>
        <v>0</v>
      </c>
      <c r="Z26" s="304">
        <f t="shared" si="15"/>
        <v>0</v>
      </c>
      <c r="AA26" s="304">
        <f t="shared" si="15"/>
        <v>0</v>
      </c>
      <c r="AB26" s="304">
        <f t="shared" si="15"/>
        <v>0</v>
      </c>
      <c r="AC26" s="304">
        <f t="shared" si="15"/>
        <v>0</v>
      </c>
      <c r="AD26" s="304">
        <f t="shared" si="15"/>
        <v>0</v>
      </c>
      <c r="AE26" s="304">
        <f t="shared" si="15"/>
        <v>0</v>
      </c>
      <c r="AF26" s="265">
        <f t="shared" si="15"/>
        <v>0</v>
      </c>
      <c r="AG26" s="265">
        <f t="shared" si="15"/>
        <v>0</v>
      </c>
      <c r="AH26" s="265">
        <f t="shared" si="15"/>
        <v>0</v>
      </c>
      <c r="AI26" s="265">
        <f t="shared" si="15"/>
        <v>0</v>
      </c>
      <c r="AJ26" s="265">
        <f t="shared" si="15"/>
        <v>0</v>
      </c>
      <c r="AK26" s="265">
        <f t="shared" si="15"/>
        <v>0</v>
      </c>
      <c r="AL26" s="265">
        <f t="shared" si="15"/>
        <v>0</v>
      </c>
      <c r="AM26" s="265">
        <f t="shared" si="15"/>
        <v>0</v>
      </c>
      <c r="AN26" s="265">
        <f t="shared" ref="AN26:BS26" si="16">AM26-($G$20*$A$2)</f>
        <v>0</v>
      </c>
      <c r="AO26" s="265">
        <f t="shared" si="16"/>
        <v>0</v>
      </c>
      <c r="AP26" s="265">
        <f t="shared" si="16"/>
        <v>0</v>
      </c>
      <c r="AQ26" s="265">
        <f t="shared" si="16"/>
        <v>0</v>
      </c>
      <c r="AR26" s="265">
        <f t="shared" si="16"/>
        <v>0</v>
      </c>
      <c r="AS26" s="265">
        <f t="shared" si="16"/>
        <v>0</v>
      </c>
      <c r="AT26" s="265">
        <f t="shared" si="16"/>
        <v>0</v>
      </c>
      <c r="AU26" s="265">
        <f t="shared" si="16"/>
        <v>0</v>
      </c>
      <c r="AV26" s="265">
        <f t="shared" si="16"/>
        <v>0</v>
      </c>
      <c r="AW26" s="265">
        <f t="shared" si="16"/>
        <v>0</v>
      </c>
      <c r="AX26">
        <f t="shared" si="16"/>
        <v>0</v>
      </c>
      <c r="AY26">
        <f t="shared" si="16"/>
        <v>0</v>
      </c>
      <c r="AZ26">
        <f t="shared" si="16"/>
        <v>0</v>
      </c>
      <c r="BA26">
        <f t="shared" si="16"/>
        <v>0</v>
      </c>
      <c r="BB26">
        <f t="shared" si="16"/>
        <v>0</v>
      </c>
      <c r="BC26">
        <f t="shared" si="16"/>
        <v>0</v>
      </c>
      <c r="BD26">
        <f t="shared" si="16"/>
        <v>0</v>
      </c>
      <c r="BE26">
        <f t="shared" si="16"/>
        <v>0</v>
      </c>
      <c r="BF26">
        <f t="shared" si="16"/>
        <v>0</v>
      </c>
      <c r="BG26">
        <f t="shared" si="16"/>
        <v>0</v>
      </c>
      <c r="BH26">
        <f t="shared" si="16"/>
        <v>0</v>
      </c>
      <c r="BI26" s="265">
        <f t="shared" si="16"/>
        <v>0</v>
      </c>
      <c r="BJ26" s="265">
        <f t="shared" si="16"/>
        <v>0</v>
      </c>
      <c r="BK26" s="265">
        <f t="shared" si="16"/>
        <v>0</v>
      </c>
      <c r="BL26" s="265">
        <f t="shared" si="16"/>
        <v>0</v>
      </c>
      <c r="BM26" s="265">
        <f t="shared" si="16"/>
        <v>0</v>
      </c>
      <c r="BN26" s="265">
        <f t="shared" si="16"/>
        <v>0</v>
      </c>
      <c r="BO26" s="265">
        <f t="shared" si="16"/>
        <v>0</v>
      </c>
      <c r="BP26" s="265">
        <f t="shared" si="16"/>
        <v>0</v>
      </c>
      <c r="BQ26" s="265">
        <f t="shared" si="16"/>
        <v>0</v>
      </c>
      <c r="BR26" s="265">
        <f t="shared" si="16"/>
        <v>0</v>
      </c>
      <c r="BS26" s="265">
        <f t="shared" si="16"/>
        <v>0</v>
      </c>
      <c r="BT26" s="265">
        <f t="shared" ref="BT26:CW26" si="17">BS26-($G$20*$A$2)</f>
        <v>0</v>
      </c>
      <c r="BU26" s="265">
        <f t="shared" si="17"/>
        <v>0</v>
      </c>
      <c r="BV26" s="265">
        <f t="shared" si="17"/>
        <v>0</v>
      </c>
      <c r="BW26" s="265">
        <f t="shared" si="17"/>
        <v>0</v>
      </c>
      <c r="BX26" s="265">
        <f t="shared" si="17"/>
        <v>0</v>
      </c>
      <c r="BY26" s="265">
        <f t="shared" si="17"/>
        <v>0</v>
      </c>
      <c r="BZ26" s="265">
        <f t="shared" si="17"/>
        <v>0</v>
      </c>
      <c r="CA26" s="265">
        <f t="shared" si="17"/>
        <v>0</v>
      </c>
      <c r="CB26" s="265">
        <f t="shared" si="17"/>
        <v>0</v>
      </c>
      <c r="CC26" s="265">
        <f t="shared" si="17"/>
        <v>0</v>
      </c>
      <c r="CD26" s="265">
        <f t="shared" si="17"/>
        <v>0</v>
      </c>
      <c r="CE26" s="265">
        <f t="shared" si="17"/>
        <v>0</v>
      </c>
      <c r="CF26" s="265">
        <f t="shared" si="17"/>
        <v>0</v>
      </c>
      <c r="CG26" s="265">
        <f t="shared" si="17"/>
        <v>0</v>
      </c>
      <c r="CH26" s="265">
        <f t="shared" si="17"/>
        <v>0</v>
      </c>
      <c r="CI26" s="265">
        <f t="shared" si="17"/>
        <v>0</v>
      </c>
      <c r="CJ26" s="265">
        <f t="shared" si="17"/>
        <v>0</v>
      </c>
      <c r="CK26" s="265">
        <f t="shared" si="17"/>
        <v>0</v>
      </c>
      <c r="CL26" s="265">
        <f t="shared" si="17"/>
        <v>0</v>
      </c>
      <c r="CM26" s="265">
        <f t="shared" si="17"/>
        <v>0</v>
      </c>
      <c r="CN26" s="265">
        <f t="shared" si="17"/>
        <v>0</v>
      </c>
      <c r="CO26" s="265">
        <f t="shared" si="17"/>
        <v>0</v>
      </c>
      <c r="CP26" s="265">
        <f t="shared" si="17"/>
        <v>0</v>
      </c>
      <c r="CQ26" s="265">
        <f t="shared" si="17"/>
        <v>0</v>
      </c>
      <c r="CR26" s="265">
        <f t="shared" si="17"/>
        <v>0</v>
      </c>
      <c r="CS26" s="265">
        <f t="shared" si="17"/>
        <v>0</v>
      </c>
      <c r="CT26" s="265">
        <f t="shared" si="17"/>
        <v>0</v>
      </c>
      <c r="CU26" s="265">
        <f t="shared" si="17"/>
        <v>0</v>
      </c>
      <c r="CV26" s="265">
        <f t="shared" si="17"/>
        <v>0</v>
      </c>
      <c r="CW26" s="265">
        <f t="shared" si="17"/>
        <v>0</v>
      </c>
    </row>
    <row r="27" spans="1:101" x14ac:dyDescent="0.35">
      <c r="A27" t="s">
        <v>161</v>
      </c>
      <c r="C27" s="265"/>
      <c r="D27" s="265"/>
      <c r="E27" s="265"/>
      <c r="F27" s="265"/>
      <c r="G27" s="265"/>
      <c r="H27" s="267">
        <f>H20-(H20*$A$2)</f>
        <v>0</v>
      </c>
      <c r="I27" s="267">
        <f t="shared" ref="I27:AN27" si="18">H27-($H$20*$A$2)</f>
        <v>0</v>
      </c>
      <c r="J27" s="267">
        <f t="shared" si="18"/>
        <v>0</v>
      </c>
      <c r="K27" s="267">
        <f t="shared" si="18"/>
        <v>0</v>
      </c>
      <c r="L27" s="267">
        <f t="shared" si="18"/>
        <v>0</v>
      </c>
      <c r="M27" s="267">
        <f t="shared" si="18"/>
        <v>0</v>
      </c>
      <c r="N27" s="268">
        <f t="shared" si="18"/>
        <v>0</v>
      </c>
      <c r="O27" s="269">
        <f t="shared" si="18"/>
        <v>0</v>
      </c>
      <c r="P27" s="269">
        <f t="shared" si="18"/>
        <v>0</v>
      </c>
      <c r="Q27" s="269">
        <f t="shared" si="18"/>
        <v>0</v>
      </c>
      <c r="R27" s="269">
        <f t="shared" si="18"/>
        <v>0</v>
      </c>
      <c r="S27" s="269">
        <f t="shared" si="18"/>
        <v>0</v>
      </c>
      <c r="T27" s="270">
        <f t="shared" si="18"/>
        <v>0</v>
      </c>
      <c r="U27" s="270">
        <f t="shared" si="18"/>
        <v>0</v>
      </c>
      <c r="V27" s="270">
        <f t="shared" si="18"/>
        <v>0</v>
      </c>
      <c r="W27" s="270">
        <f t="shared" si="18"/>
        <v>0</v>
      </c>
      <c r="X27" s="270">
        <f t="shared" si="18"/>
        <v>0</v>
      </c>
      <c r="Y27" s="270">
        <f t="shared" si="18"/>
        <v>0</v>
      </c>
      <c r="Z27" s="271">
        <f t="shared" si="18"/>
        <v>0</v>
      </c>
      <c r="AA27" s="271">
        <f t="shared" si="18"/>
        <v>0</v>
      </c>
      <c r="AB27" s="271">
        <f t="shared" si="18"/>
        <v>0</v>
      </c>
      <c r="AC27" s="271">
        <f t="shared" si="18"/>
        <v>0</v>
      </c>
      <c r="AD27" s="271">
        <f t="shared" si="18"/>
        <v>0</v>
      </c>
      <c r="AE27" s="271">
        <f t="shared" si="18"/>
        <v>0</v>
      </c>
      <c r="AF27" s="272">
        <f t="shared" si="18"/>
        <v>0</v>
      </c>
      <c r="AG27" s="272">
        <f t="shared" si="18"/>
        <v>0</v>
      </c>
      <c r="AH27" s="272">
        <f t="shared" si="18"/>
        <v>0</v>
      </c>
      <c r="AI27" s="272">
        <f t="shared" si="18"/>
        <v>0</v>
      </c>
      <c r="AJ27" s="272">
        <f t="shared" si="18"/>
        <v>0</v>
      </c>
      <c r="AK27" s="272">
        <f t="shared" si="18"/>
        <v>0</v>
      </c>
      <c r="AL27" s="265">
        <f t="shared" si="18"/>
        <v>0</v>
      </c>
      <c r="AM27" s="265">
        <f t="shared" si="18"/>
        <v>0</v>
      </c>
      <c r="AN27" s="265">
        <f t="shared" si="18"/>
        <v>0</v>
      </c>
      <c r="AO27" s="265">
        <f t="shared" ref="AO27:BT27" si="19">AN27-($H$20*$A$2)</f>
        <v>0</v>
      </c>
      <c r="AP27" s="265">
        <f t="shared" si="19"/>
        <v>0</v>
      </c>
      <c r="AQ27" s="265">
        <f t="shared" si="19"/>
        <v>0</v>
      </c>
      <c r="AR27" s="265">
        <f t="shared" si="19"/>
        <v>0</v>
      </c>
      <c r="AS27" s="265">
        <f t="shared" si="19"/>
        <v>0</v>
      </c>
      <c r="AT27" s="265">
        <f t="shared" si="19"/>
        <v>0</v>
      </c>
      <c r="AU27" s="265">
        <f t="shared" si="19"/>
        <v>0</v>
      </c>
      <c r="AV27" s="265">
        <f t="shared" si="19"/>
        <v>0</v>
      </c>
      <c r="AW27" s="265">
        <f t="shared" si="19"/>
        <v>0</v>
      </c>
      <c r="AX27">
        <f t="shared" si="19"/>
        <v>0</v>
      </c>
      <c r="AY27">
        <f t="shared" si="19"/>
        <v>0</v>
      </c>
      <c r="AZ27">
        <f t="shared" si="19"/>
        <v>0</v>
      </c>
      <c r="BA27">
        <f t="shared" si="19"/>
        <v>0</v>
      </c>
      <c r="BB27">
        <f t="shared" si="19"/>
        <v>0</v>
      </c>
      <c r="BC27">
        <f t="shared" si="19"/>
        <v>0</v>
      </c>
      <c r="BD27">
        <f t="shared" si="19"/>
        <v>0</v>
      </c>
      <c r="BE27">
        <f t="shared" si="19"/>
        <v>0</v>
      </c>
      <c r="BF27">
        <f t="shared" si="19"/>
        <v>0</v>
      </c>
      <c r="BG27">
        <f t="shared" si="19"/>
        <v>0</v>
      </c>
      <c r="BH27">
        <f t="shared" si="19"/>
        <v>0</v>
      </c>
      <c r="BI27" s="265">
        <f t="shared" si="19"/>
        <v>0</v>
      </c>
      <c r="BJ27" s="265">
        <f t="shared" si="19"/>
        <v>0</v>
      </c>
      <c r="BK27" s="265">
        <f t="shared" si="19"/>
        <v>0</v>
      </c>
      <c r="BL27" s="265">
        <f t="shared" si="19"/>
        <v>0</v>
      </c>
      <c r="BM27" s="265">
        <f t="shared" si="19"/>
        <v>0</v>
      </c>
      <c r="BN27" s="265">
        <f t="shared" si="19"/>
        <v>0</v>
      </c>
      <c r="BO27" s="265">
        <f t="shared" si="19"/>
        <v>0</v>
      </c>
      <c r="BP27" s="265">
        <f t="shared" si="19"/>
        <v>0</v>
      </c>
      <c r="BQ27" s="265">
        <f t="shared" si="19"/>
        <v>0</v>
      </c>
      <c r="BR27" s="265">
        <f t="shared" si="19"/>
        <v>0</v>
      </c>
      <c r="BS27" s="265">
        <f t="shared" si="19"/>
        <v>0</v>
      </c>
      <c r="BT27" s="265">
        <f t="shared" si="19"/>
        <v>0</v>
      </c>
      <c r="BU27" s="265">
        <f t="shared" ref="BU27:CW27" si="20">BT27-($H$20*$A$2)</f>
        <v>0</v>
      </c>
      <c r="BV27" s="265">
        <f t="shared" si="20"/>
        <v>0</v>
      </c>
      <c r="BW27" s="265">
        <f t="shared" si="20"/>
        <v>0</v>
      </c>
      <c r="BX27" s="265">
        <f t="shared" si="20"/>
        <v>0</v>
      </c>
      <c r="BY27" s="265">
        <f t="shared" si="20"/>
        <v>0</v>
      </c>
      <c r="BZ27" s="265">
        <f t="shared" si="20"/>
        <v>0</v>
      </c>
      <c r="CA27" s="265">
        <f t="shared" si="20"/>
        <v>0</v>
      </c>
      <c r="CB27" s="265">
        <f t="shared" si="20"/>
        <v>0</v>
      </c>
      <c r="CC27" s="265">
        <f t="shared" si="20"/>
        <v>0</v>
      </c>
      <c r="CD27" s="265">
        <f t="shared" si="20"/>
        <v>0</v>
      </c>
      <c r="CE27" s="265">
        <f t="shared" si="20"/>
        <v>0</v>
      </c>
      <c r="CF27" s="265">
        <f t="shared" si="20"/>
        <v>0</v>
      </c>
      <c r="CG27" s="265">
        <f t="shared" si="20"/>
        <v>0</v>
      </c>
      <c r="CH27" s="265">
        <f t="shared" si="20"/>
        <v>0</v>
      </c>
      <c r="CI27" s="265">
        <f t="shared" si="20"/>
        <v>0</v>
      </c>
      <c r="CJ27" s="265">
        <f t="shared" si="20"/>
        <v>0</v>
      </c>
      <c r="CK27" s="265">
        <f t="shared" si="20"/>
        <v>0</v>
      </c>
      <c r="CL27" s="265">
        <f t="shared" si="20"/>
        <v>0</v>
      </c>
      <c r="CM27" s="265">
        <f t="shared" si="20"/>
        <v>0</v>
      </c>
      <c r="CN27" s="265">
        <f t="shared" si="20"/>
        <v>0</v>
      </c>
      <c r="CO27" s="265">
        <f t="shared" si="20"/>
        <v>0</v>
      </c>
      <c r="CP27" s="265">
        <f t="shared" si="20"/>
        <v>0</v>
      </c>
      <c r="CQ27" s="265">
        <f t="shared" si="20"/>
        <v>0</v>
      </c>
      <c r="CR27" s="265">
        <f t="shared" si="20"/>
        <v>0</v>
      </c>
      <c r="CS27" s="265">
        <f t="shared" si="20"/>
        <v>0</v>
      </c>
      <c r="CT27" s="265">
        <f t="shared" si="20"/>
        <v>0</v>
      </c>
      <c r="CU27" s="265">
        <f t="shared" si="20"/>
        <v>0</v>
      </c>
      <c r="CV27" s="265">
        <f t="shared" si="20"/>
        <v>0</v>
      </c>
      <c r="CW27" s="265">
        <f t="shared" si="20"/>
        <v>0</v>
      </c>
    </row>
    <row r="28" spans="1:101" x14ac:dyDescent="0.35">
      <c r="A28" t="s">
        <v>162</v>
      </c>
      <c r="C28" s="265"/>
      <c r="D28" s="265"/>
      <c r="E28" s="265"/>
      <c r="F28" s="265"/>
      <c r="G28" s="265"/>
      <c r="H28" s="273"/>
      <c r="I28" s="274">
        <f>I20-(I20*$A$2)</f>
        <v>0</v>
      </c>
      <c r="J28" s="274">
        <f t="shared" ref="J28:AO28" si="21">I28-($I$20*$A$2)</f>
        <v>0</v>
      </c>
      <c r="K28" s="274">
        <f t="shared" si="21"/>
        <v>0</v>
      </c>
      <c r="L28" s="274">
        <f t="shared" si="21"/>
        <v>0</v>
      </c>
      <c r="M28" s="274">
        <f t="shared" si="21"/>
        <v>0</v>
      </c>
      <c r="N28" s="275">
        <f t="shared" si="21"/>
        <v>0</v>
      </c>
      <c r="O28" s="276">
        <f t="shared" si="21"/>
        <v>0</v>
      </c>
      <c r="P28" s="276">
        <f t="shared" si="21"/>
        <v>0</v>
      </c>
      <c r="Q28" s="276">
        <f t="shared" si="21"/>
        <v>0</v>
      </c>
      <c r="R28" s="276">
        <f t="shared" si="21"/>
        <v>0</v>
      </c>
      <c r="S28" s="276">
        <f t="shared" si="21"/>
        <v>0</v>
      </c>
      <c r="T28" s="277">
        <f t="shared" si="21"/>
        <v>0</v>
      </c>
      <c r="U28" s="277">
        <f t="shared" si="21"/>
        <v>0</v>
      </c>
      <c r="V28" s="277">
        <f t="shared" si="21"/>
        <v>0</v>
      </c>
      <c r="W28" s="277">
        <f t="shared" si="21"/>
        <v>0</v>
      </c>
      <c r="X28" s="277">
        <f t="shared" si="21"/>
        <v>0</v>
      </c>
      <c r="Y28" s="277">
        <f t="shared" si="21"/>
        <v>0</v>
      </c>
      <c r="Z28" s="278">
        <f t="shared" si="21"/>
        <v>0</v>
      </c>
      <c r="AA28" s="278">
        <f t="shared" si="21"/>
        <v>0</v>
      </c>
      <c r="AB28" s="278">
        <f t="shared" si="21"/>
        <v>0</v>
      </c>
      <c r="AC28" s="278">
        <f t="shared" si="21"/>
        <v>0</v>
      </c>
      <c r="AD28" s="278">
        <f t="shared" si="21"/>
        <v>0</v>
      </c>
      <c r="AE28" s="278">
        <f t="shared" si="21"/>
        <v>0</v>
      </c>
      <c r="AF28" s="279">
        <f t="shared" si="21"/>
        <v>0</v>
      </c>
      <c r="AG28" s="279">
        <f t="shared" si="21"/>
        <v>0</v>
      </c>
      <c r="AH28" s="279">
        <f t="shared" si="21"/>
        <v>0</v>
      </c>
      <c r="AI28" s="279">
        <f t="shared" si="21"/>
        <v>0</v>
      </c>
      <c r="AJ28" s="279">
        <f t="shared" si="21"/>
        <v>0</v>
      </c>
      <c r="AK28" s="279">
        <f t="shared" si="21"/>
        <v>0</v>
      </c>
      <c r="AL28" s="265">
        <f t="shared" si="21"/>
        <v>0</v>
      </c>
      <c r="AM28" s="265">
        <f t="shared" si="21"/>
        <v>0</v>
      </c>
      <c r="AN28" s="265">
        <f t="shared" si="21"/>
        <v>0</v>
      </c>
      <c r="AO28" s="265">
        <f t="shared" si="21"/>
        <v>0</v>
      </c>
      <c r="AP28" s="265">
        <f t="shared" ref="AP28:BU28" si="22">AO28-($I$20*$A$2)</f>
        <v>0</v>
      </c>
      <c r="AQ28" s="265">
        <f t="shared" si="22"/>
        <v>0</v>
      </c>
      <c r="AR28" s="265">
        <f t="shared" si="22"/>
        <v>0</v>
      </c>
      <c r="AS28" s="265">
        <f t="shared" si="22"/>
        <v>0</v>
      </c>
      <c r="AT28" s="265">
        <f t="shared" si="22"/>
        <v>0</v>
      </c>
      <c r="AU28" s="265">
        <f t="shared" si="22"/>
        <v>0</v>
      </c>
      <c r="AV28" s="265">
        <f t="shared" si="22"/>
        <v>0</v>
      </c>
      <c r="AW28" s="265">
        <f t="shared" si="22"/>
        <v>0</v>
      </c>
      <c r="AX28">
        <f t="shared" si="22"/>
        <v>0</v>
      </c>
      <c r="AY28">
        <f t="shared" si="22"/>
        <v>0</v>
      </c>
      <c r="AZ28">
        <f t="shared" si="22"/>
        <v>0</v>
      </c>
      <c r="BA28">
        <f t="shared" si="22"/>
        <v>0</v>
      </c>
      <c r="BB28">
        <f t="shared" si="22"/>
        <v>0</v>
      </c>
      <c r="BC28">
        <f t="shared" si="22"/>
        <v>0</v>
      </c>
      <c r="BD28">
        <f t="shared" si="22"/>
        <v>0</v>
      </c>
      <c r="BE28">
        <f t="shared" si="22"/>
        <v>0</v>
      </c>
      <c r="BF28">
        <f t="shared" si="22"/>
        <v>0</v>
      </c>
      <c r="BG28">
        <f t="shared" si="22"/>
        <v>0</v>
      </c>
      <c r="BH28">
        <f t="shared" si="22"/>
        <v>0</v>
      </c>
      <c r="BI28" s="265">
        <f t="shared" si="22"/>
        <v>0</v>
      </c>
      <c r="BJ28" s="265">
        <f t="shared" si="22"/>
        <v>0</v>
      </c>
      <c r="BK28" s="265">
        <f t="shared" si="22"/>
        <v>0</v>
      </c>
      <c r="BL28" s="265">
        <f t="shared" si="22"/>
        <v>0</v>
      </c>
      <c r="BM28" s="265">
        <f t="shared" si="22"/>
        <v>0</v>
      </c>
      <c r="BN28" s="265">
        <f t="shared" si="22"/>
        <v>0</v>
      </c>
      <c r="BO28" s="265">
        <f t="shared" si="22"/>
        <v>0</v>
      </c>
      <c r="BP28" s="265">
        <f t="shared" si="22"/>
        <v>0</v>
      </c>
      <c r="BQ28" s="265">
        <f t="shared" si="22"/>
        <v>0</v>
      </c>
      <c r="BR28" s="265">
        <f t="shared" si="22"/>
        <v>0</v>
      </c>
      <c r="BS28" s="265">
        <f t="shared" si="22"/>
        <v>0</v>
      </c>
      <c r="BT28" s="265">
        <f t="shared" si="22"/>
        <v>0</v>
      </c>
      <c r="BU28" s="265">
        <f t="shared" si="22"/>
        <v>0</v>
      </c>
      <c r="BV28" s="265">
        <f t="shared" ref="BV28:CW28" si="23">BU28-($I$20*$A$2)</f>
        <v>0</v>
      </c>
      <c r="BW28" s="265">
        <f t="shared" si="23"/>
        <v>0</v>
      </c>
      <c r="BX28" s="265">
        <f t="shared" si="23"/>
        <v>0</v>
      </c>
      <c r="BY28" s="265">
        <f t="shared" si="23"/>
        <v>0</v>
      </c>
      <c r="BZ28" s="265">
        <f t="shared" si="23"/>
        <v>0</v>
      </c>
      <c r="CA28" s="265">
        <f t="shared" si="23"/>
        <v>0</v>
      </c>
      <c r="CB28" s="265">
        <f t="shared" si="23"/>
        <v>0</v>
      </c>
      <c r="CC28" s="265">
        <f t="shared" si="23"/>
        <v>0</v>
      </c>
      <c r="CD28" s="265">
        <f t="shared" si="23"/>
        <v>0</v>
      </c>
      <c r="CE28" s="265">
        <f t="shared" si="23"/>
        <v>0</v>
      </c>
      <c r="CF28" s="265">
        <f t="shared" si="23"/>
        <v>0</v>
      </c>
      <c r="CG28" s="265">
        <f t="shared" si="23"/>
        <v>0</v>
      </c>
      <c r="CH28" s="265">
        <f t="shared" si="23"/>
        <v>0</v>
      </c>
      <c r="CI28" s="265">
        <f t="shared" si="23"/>
        <v>0</v>
      </c>
      <c r="CJ28" s="265">
        <f t="shared" si="23"/>
        <v>0</v>
      </c>
      <c r="CK28" s="265">
        <f t="shared" si="23"/>
        <v>0</v>
      </c>
      <c r="CL28" s="265">
        <f t="shared" si="23"/>
        <v>0</v>
      </c>
      <c r="CM28" s="265">
        <f t="shared" si="23"/>
        <v>0</v>
      </c>
      <c r="CN28" s="265">
        <f t="shared" si="23"/>
        <v>0</v>
      </c>
      <c r="CO28" s="265">
        <f t="shared" si="23"/>
        <v>0</v>
      </c>
      <c r="CP28" s="265">
        <f t="shared" si="23"/>
        <v>0</v>
      </c>
      <c r="CQ28" s="265">
        <f t="shared" si="23"/>
        <v>0</v>
      </c>
      <c r="CR28" s="265">
        <f t="shared" si="23"/>
        <v>0</v>
      </c>
      <c r="CS28" s="265">
        <f t="shared" si="23"/>
        <v>0</v>
      </c>
      <c r="CT28" s="265">
        <f t="shared" si="23"/>
        <v>0</v>
      </c>
      <c r="CU28" s="265">
        <f t="shared" si="23"/>
        <v>0</v>
      </c>
      <c r="CV28" s="265">
        <f t="shared" si="23"/>
        <v>0</v>
      </c>
      <c r="CW28" s="265">
        <f t="shared" si="23"/>
        <v>0</v>
      </c>
    </row>
    <row r="29" spans="1:101" x14ac:dyDescent="0.35">
      <c r="A29" t="s">
        <v>163</v>
      </c>
      <c r="C29" s="265"/>
      <c r="D29" s="265"/>
      <c r="E29" s="265"/>
      <c r="F29" s="265"/>
      <c r="G29" s="265"/>
      <c r="H29" s="273"/>
      <c r="I29" s="280"/>
      <c r="J29" s="281">
        <f>J20-(J20*$A$2)</f>
        <v>0</v>
      </c>
      <c r="K29" s="281">
        <f t="shared" ref="K29:AP29" si="24">J29-($J$20*$A$2)</f>
        <v>0</v>
      </c>
      <c r="L29" s="281">
        <f t="shared" si="24"/>
        <v>0</v>
      </c>
      <c r="M29" s="281">
        <f t="shared" si="24"/>
        <v>0</v>
      </c>
      <c r="N29" s="282">
        <f t="shared" si="24"/>
        <v>0</v>
      </c>
      <c r="O29" s="283">
        <f t="shared" si="24"/>
        <v>0</v>
      </c>
      <c r="P29" s="283">
        <f t="shared" si="24"/>
        <v>0</v>
      </c>
      <c r="Q29" s="283">
        <f t="shared" si="24"/>
        <v>0</v>
      </c>
      <c r="R29" s="283">
        <f t="shared" si="24"/>
        <v>0</v>
      </c>
      <c r="S29" s="283">
        <f t="shared" si="24"/>
        <v>0</v>
      </c>
      <c r="T29" s="284">
        <f t="shared" si="24"/>
        <v>0</v>
      </c>
      <c r="U29" s="284">
        <f t="shared" si="24"/>
        <v>0</v>
      </c>
      <c r="V29" s="284">
        <f t="shared" si="24"/>
        <v>0</v>
      </c>
      <c r="W29" s="284">
        <f t="shared" si="24"/>
        <v>0</v>
      </c>
      <c r="X29" s="284">
        <f t="shared" si="24"/>
        <v>0</v>
      </c>
      <c r="Y29" s="284">
        <f t="shared" si="24"/>
        <v>0</v>
      </c>
      <c r="Z29" s="285">
        <f t="shared" si="24"/>
        <v>0</v>
      </c>
      <c r="AA29" s="285">
        <f t="shared" si="24"/>
        <v>0</v>
      </c>
      <c r="AB29" s="285">
        <f t="shared" si="24"/>
        <v>0</v>
      </c>
      <c r="AC29" s="285">
        <f t="shared" si="24"/>
        <v>0</v>
      </c>
      <c r="AD29" s="285">
        <f t="shared" si="24"/>
        <v>0</v>
      </c>
      <c r="AE29" s="285">
        <f t="shared" si="24"/>
        <v>0</v>
      </c>
      <c r="AF29" s="286">
        <f t="shared" si="24"/>
        <v>0</v>
      </c>
      <c r="AG29" s="286">
        <f t="shared" si="24"/>
        <v>0</v>
      </c>
      <c r="AH29" s="286">
        <f t="shared" si="24"/>
        <v>0</v>
      </c>
      <c r="AI29" s="286">
        <f t="shared" si="24"/>
        <v>0</v>
      </c>
      <c r="AJ29" s="286">
        <f t="shared" si="24"/>
        <v>0</v>
      </c>
      <c r="AK29" s="286">
        <f t="shared" si="24"/>
        <v>0</v>
      </c>
      <c r="AL29" s="265">
        <f t="shared" si="24"/>
        <v>0</v>
      </c>
      <c r="AM29" s="265">
        <f t="shared" si="24"/>
        <v>0</v>
      </c>
      <c r="AN29" s="265">
        <f t="shared" si="24"/>
        <v>0</v>
      </c>
      <c r="AO29" s="265">
        <f t="shared" si="24"/>
        <v>0</v>
      </c>
      <c r="AP29" s="265">
        <f t="shared" si="24"/>
        <v>0</v>
      </c>
      <c r="AQ29" s="265">
        <f t="shared" ref="AQ29:BV29" si="25">AP29-($J$20*$A$2)</f>
        <v>0</v>
      </c>
      <c r="AR29" s="265">
        <f t="shared" si="25"/>
        <v>0</v>
      </c>
      <c r="AS29" s="265">
        <f t="shared" si="25"/>
        <v>0</v>
      </c>
      <c r="AT29" s="265">
        <f t="shared" si="25"/>
        <v>0</v>
      </c>
      <c r="AU29" s="265">
        <f t="shared" si="25"/>
        <v>0</v>
      </c>
      <c r="AV29" s="265">
        <f t="shared" si="25"/>
        <v>0</v>
      </c>
      <c r="AW29" s="265">
        <f t="shared" si="25"/>
        <v>0</v>
      </c>
      <c r="AX29">
        <f t="shared" si="25"/>
        <v>0</v>
      </c>
      <c r="AY29">
        <f t="shared" si="25"/>
        <v>0</v>
      </c>
      <c r="AZ29">
        <f t="shared" si="25"/>
        <v>0</v>
      </c>
      <c r="BA29">
        <f t="shared" si="25"/>
        <v>0</v>
      </c>
      <c r="BB29">
        <f t="shared" si="25"/>
        <v>0</v>
      </c>
      <c r="BC29">
        <f t="shared" si="25"/>
        <v>0</v>
      </c>
      <c r="BD29">
        <f t="shared" si="25"/>
        <v>0</v>
      </c>
      <c r="BE29">
        <f t="shared" si="25"/>
        <v>0</v>
      </c>
      <c r="BF29">
        <f t="shared" si="25"/>
        <v>0</v>
      </c>
      <c r="BG29">
        <f t="shared" si="25"/>
        <v>0</v>
      </c>
      <c r="BH29">
        <f t="shared" si="25"/>
        <v>0</v>
      </c>
      <c r="BI29" s="265">
        <f t="shared" si="25"/>
        <v>0</v>
      </c>
      <c r="BJ29" s="265">
        <f t="shared" si="25"/>
        <v>0</v>
      </c>
      <c r="BK29" s="265">
        <f t="shared" si="25"/>
        <v>0</v>
      </c>
      <c r="BL29" s="265">
        <f t="shared" si="25"/>
        <v>0</v>
      </c>
      <c r="BM29" s="265">
        <f t="shared" si="25"/>
        <v>0</v>
      </c>
      <c r="BN29" s="265">
        <f t="shared" si="25"/>
        <v>0</v>
      </c>
      <c r="BO29" s="265">
        <f t="shared" si="25"/>
        <v>0</v>
      </c>
      <c r="BP29" s="265">
        <f t="shared" si="25"/>
        <v>0</v>
      </c>
      <c r="BQ29" s="265">
        <f t="shared" si="25"/>
        <v>0</v>
      </c>
      <c r="BR29" s="265">
        <f t="shared" si="25"/>
        <v>0</v>
      </c>
      <c r="BS29" s="265">
        <f t="shared" si="25"/>
        <v>0</v>
      </c>
      <c r="BT29" s="265">
        <f t="shared" si="25"/>
        <v>0</v>
      </c>
      <c r="BU29" s="265">
        <f t="shared" si="25"/>
        <v>0</v>
      </c>
      <c r="BV29" s="265">
        <f t="shared" si="25"/>
        <v>0</v>
      </c>
      <c r="BW29" s="265">
        <f t="shared" ref="BW29:CW29" si="26">BV29-($J$20*$A$2)</f>
        <v>0</v>
      </c>
      <c r="BX29" s="265">
        <f t="shared" si="26"/>
        <v>0</v>
      </c>
      <c r="BY29" s="265">
        <f t="shared" si="26"/>
        <v>0</v>
      </c>
      <c r="BZ29" s="265">
        <f t="shared" si="26"/>
        <v>0</v>
      </c>
      <c r="CA29" s="265">
        <f t="shared" si="26"/>
        <v>0</v>
      </c>
      <c r="CB29" s="265">
        <f t="shared" si="26"/>
        <v>0</v>
      </c>
      <c r="CC29" s="265">
        <f t="shared" si="26"/>
        <v>0</v>
      </c>
      <c r="CD29" s="265">
        <f t="shared" si="26"/>
        <v>0</v>
      </c>
      <c r="CE29" s="265">
        <f t="shared" si="26"/>
        <v>0</v>
      </c>
      <c r="CF29" s="265">
        <f t="shared" si="26"/>
        <v>0</v>
      </c>
      <c r="CG29" s="265">
        <f t="shared" si="26"/>
        <v>0</v>
      </c>
      <c r="CH29" s="265">
        <f t="shared" si="26"/>
        <v>0</v>
      </c>
      <c r="CI29" s="265">
        <f t="shared" si="26"/>
        <v>0</v>
      </c>
      <c r="CJ29" s="265">
        <f t="shared" si="26"/>
        <v>0</v>
      </c>
      <c r="CK29" s="265">
        <f t="shared" si="26"/>
        <v>0</v>
      </c>
      <c r="CL29" s="265">
        <f t="shared" si="26"/>
        <v>0</v>
      </c>
      <c r="CM29" s="265">
        <f t="shared" si="26"/>
        <v>0</v>
      </c>
      <c r="CN29" s="265">
        <f t="shared" si="26"/>
        <v>0</v>
      </c>
      <c r="CO29" s="265">
        <f t="shared" si="26"/>
        <v>0</v>
      </c>
      <c r="CP29" s="265">
        <f t="shared" si="26"/>
        <v>0</v>
      </c>
      <c r="CQ29" s="265">
        <f t="shared" si="26"/>
        <v>0</v>
      </c>
      <c r="CR29" s="265">
        <f t="shared" si="26"/>
        <v>0</v>
      </c>
      <c r="CS29" s="265">
        <f t="shared" si="26"/>
        <v>0</v>
      </c>
      <c r="CT29" s="265">
        <f t="shared" si="26"/>
        <v>0</v>
      </c>
      <c r="CU29" s="265">
        <f t="shared" si="26"/>
        <v>0</v>
      </c>
      <c r="CV29" s="265">
        <f t="shared" si="26"/>
        <v>0</v>
      </c>
      <c r="CW29" s="265">
        <f t="shared" si="26"/>
        <v>0</v>
      </c>
    </row>
    <row r="30" spans="1:101" x14ac:dyDescent="0.35">
      <c r="A30" t="s">
        <v>164</v>
      </c>
      <c r="C30" s="265"/>
      <c r="D30" s="265"/>
      <c r="E30" s="265"/>
      <c r="F30" s="265"/>
      <c r="G30" s="265"/>
      <c r="H30" s="273"/>
      <c r="I30" s="280"/>
      <c r="J30" s="280"/>
      <c r="K30" s="287">
        <f>K20-(K20*$A$2)</f>
        <v>0</v>
      </c>
      <c r="L30" s="287">
        <f t="shared" ref="L30:AQ30" si="27">K30-($K$20*$A$2)</f>
        <v>0</v>
      </c>
      <c r="M30" s="287">
        <f t="shared" si="27"/>
        <v>0</v>
      </c>
      <c r="N30" s="288">
        <f t="shared" si="27"/>
        <v>0</v>
      </c>
      <c r="O30" s="289">
        <f t="shared" si="27"/>
        <v>0</v>
      </c>
      <c r="P30" s="289">
        <f t="shared" si="27"/>
        <v>0</v>
      </c>
      <c r="Q30" s="289">
        <f t="shared" si="27"/>
        <v>0</v>
      </c>
      <c r="R30" s="289">
        <f t="shared" si="27"/>
        <v>0</v>
      </c>
      <c r="S30" s="289">
        <f t="shared" si="27"/>
        <v>0</v>
      </c>
      <c r="T30" s="290">
        <f t="shared" si="27"/>
        <v>0</v>
      </c>
      <c r="U30" s="290">
        <f t="shared" si="27"/>
        <v>0</v>
      </c>
      <c r="V30" s="290">
        <f t="shared" si="27"/>
        <v>0</v>
      </c>
      <c r="W30" s="290">
        <f t="shared" si="27"/>
        <v>0</v>
      </c>
      <c r="X30" s="290">
        <f t="shared" si="27"/>
        <v>0</v>
      </c>
      <c r="Y30" s="290">
        <f t="shared" si="27"/>
        <v>0</v>
      </c>
      <c r="Z30" s="291">
        <f t="shared" si="27"/>
        <v>0</v>
      </c>
      <c r="AA30" s="291">
        <f t="shared" si="27"/>
        <v>0</v>
      </c>
      <c r="AB30" s="291">
        <f t="shared" si="27"/>
        <v>0</v>
      </c>
      <c r="AC30" s="291">
        <f t="shared" si="27"/>
        <v>0</v>
      </c>
      <c r="AD30" s="291">
        <f t="shared" si="27"/>
        <v>0</v>
      </c>
      <c r="AE30" s="291">
        <f t="shared" si="27"/>
        <v>0</v>
      </c>
      <c r="AF30" s="292">
        <f t="shared" si="27"/>
        <v>0</v>
      </c>
      <c r="AG30" s="292">
        <f t="shared" si="27"/>
        <v>0</v>
      </c>
      <c r="AH30" s="292">
        <f t="shared" si="27"/>
        <v>0</v>
      </c>
      <c r="AI30" s="292">
        <f t="shared" si="27"/>
        <v>0</v>
      </c>
      <c r="AJ30" s="292">
        <f t="shared" si="27"/>
        <v>0</v>
      </c>
      <c r="AK30" s="292">
        <f t="shared" si="27"/>
        <v>0</v>
      </c>
      <c r="AL30" s="265">
        <f t="shared" si="27"/>
        <v>0</v>
      </c>
      <c r="AM30" s="265">
        <f t="shared" si="27"/>
        <v>0</v>
      </c>
      <c r="AN30" s="265">
        <f t="shared" si="27"/>
        <v>0</v>
      </c>
      <c r="AO30" s="265">
        <f t="shared" si="27"/>
        <v>0</v>
      </c>
      <c r="AP30" s="265">
        <f t="shared" si="27"/>
        <v>0</v>
      </c>
      <c r="AQ30" s="265">
        <f t="shared" si="27"/>
        <v>0</v>
      </c>
      <c r="AR30" s="265">
        <f t="shared" ref="AR30:BW30" si="28">AQ30-($K$20*$A$2)</f>
        <v>0</v>
      </c>
      <c r="AS30" s="265">
        <f t="shared" si="28"/>
        <v>0</v>
      </c>
      <c r="AT30" s="265">
        <f t="shared" si="28"/>
        <v>0</v>
      </c>
      <c r="AU30" s="265">
        <f t="shared" si="28"/>
        <v>0</v>
      </c>
      <c r="AV30" s="265">
        <f t="shared" si="28"/>
        <v>0</v>
      </c>
      <c r="AW30" s="265">
        <f t="shared" si="28"/>
        <v>0</v>
      </c>
      <c r="AX30">
        <f t="shared" si="28"/>
        <v>0</v>
      </c>
      <c r="AY30">
        <f t="shared" si="28"/>
        <v>0</v>
      </c>
      <c r="AZ30">
        <f t="shared" si="28"/>
        <v>0</v>
      </c>
      <c r="BA30">
        <f t="shared" si="28"/>
        <v>0</v>
      </c>
      <c r="BB30">
        <f t="shared" si="28"/>
        <v>0</v>
      </c>
      <c r="BC30">
        <f t="shared" si="28"/>
        <v>0</v>
      </c>
      <c r="BD30">
        <f t="shared" si="28"/>
        <v>0</v>
      </c>
      <c r="BE30">
        <f t="shared" si="28"/>
        <v>0</v>
      </c>
      <c r="BF30">
        <f t="shared" si="28"/>
        <v>0</v>
      </c>
      <c r="BG30">
        <f t="shared" si="28"/>
        <v>0</v>
      </c>
      <c r="BH30">
        <f t="shared" si="28"/>
        <v>0</v>
      </c>
      <c r="BI30" s="265">
        <f t="shared" si="28"/>
        <v>0</v>
      </c>
      <c r="BJ30" s="265">
        <f t="shared" si="28"/>
        <v>0</v>
      </c>
      <c r="BK30" s="265">
        <f t="shared" si="28"/>
        <v>0</v>
      </c>
      <c r="BL30" s="265">
        <f t="shared" si="28"/>
        <v>0</v>
      </c>
      <c r="BM30" s="265">
        <f t="shared" si="28"/>
        <v>0</v>
      </c>
      <c r="BN30" s="265">
        <f t="shared" si="28"/>
        <v>0</v>
      </c>
      <c r="BO30" s="265">
        <f t="shared" si="28"/>
        <v>0</v>
      </c>
      <c r="BP30" s="265">
        <f t="shared" si="28"/>
        <v>0</v>
      </c>
      <c r="BQ30" s="265">
        <f t="shared" si="28"/>
        <v>0</v>
      </c>
      <c r="BR30" s="265">
        <f t="shared" si="28"/>
        <v>0</v>
      </c>
      <c r="BS30" s="265">
        <f t="shared" si="28"/>
        <v>0</v>
      </c>
      <c r="BT30" s="265">
        <f t="shared" si="28"/>
        <v>0</v>
      </c>
      <c r="BU30" s="265">
        <f t="shared" si="28"/>
        <v>0</v>
      </c>
      <c r="BV30" s="265">
        <f t="shared" si="28"/>
        <v>0</v>
      </c>
      <c r="BW30" s="265">
        <f t="shared" si="28"/>
        <v>0</v>
      </c>
      <c r="BX30" s="265">
        <f t="shared" ref="BX30:CW30" si="29">BW30-($K$20*$A$2)</f>
        <v>0</v>
      </c>
      <c r="BY30" s="265">
        <f t="shared" si="29"/>
        <v>0</v>
      </c>
      <c r="BZ30" s="265">
        <f t="shared" si="29"/>
        <v>0</v>
      </c>
      <c r="CA30" s="265">
        <f t="shared" si="29"/>
        <v>0</v>
      </c>
      <c r="CB30" s="265">
        <f t="shared" si="29"/>
        <v>0</v>
      </c>
      <c r="CC30" s="265">
        <f t="shared" si="29"/>
        <v>0</v>
      </c>
      <c r="CD30" s="265">
        <f t="shared" si="29"/>
        <v>0</v>
      </c>
      <c r="CE30" s="265">
        <f t="shared" si="29"/>
        <v>0</v>
      </c>
      <c r="CF30" s="265">
        <f t="shared" si="29"/>
        <v>0</v>
      </c>
      <c r="CG30" s="265">
        <f t="shared" si="29"/>
        <v>0</v>
      </c>
      <c r="CH30" s="265">
        <f t="shared" si="29"/>
        <v>0</v>
      </c>
      <c r="CI30" s="265">
        <f t="shared" si="29"/>
        <v>0</v>
      </c>
      <c r="CJ30" s="265">
        <f t="shared" si="29"/>
        <v>0</v>
      </c>
      <c r="CK30" s="265">
        <f t="shared" si="29"/>
        <v>0</v>
      </c>
      <c r="CL30" s="265">
        <f t="shared" si="29"/>
        <v>0</v>
      </c>
      <c r="CM30" s="265">
        <f t="shared" si="29"/>
        <v>0</v>
      </c>
      <c r="CN30" s="265">
        <f t="shared" si="29"/>
        <v>0</v>
      </c>
      <c r="CO30" s="265">
        <f t="shared" si="29"/>
        <v>0</v>
      </c>
      <c r="CP30" s="265">
        <f t="shared" si="29"/>
        <v>0</v>
      </c>
      <c r="CQ30" s="265">
        <f t="shared" si="29"/>
        <v>0</v>
      </c>
      <c r="CR30" s="265">
        <f t="shared" si="29"/>
        <v>0</v>
      </c>
      <c r="CS30" s="265">
        <f t="shared" si="29"/>
        <v>0</v>
      </c>
      <c r="CT30" s="265">
        <f t="shared" si="29"/>
        <v>0</v>
      </c>
      <c r="CU30" s="265">
        <f t="shared" si="29"/>
        <v>0</v>
      </c>
      <c r="CV30" s="265">
        <f t="shared" si="29"/>
        <v>0</v>
      </c>
      <c r="CW30" s="265">
        <f t="shared" si="29"/>
        <v>0</v>
      </c>
    </row>
    <row r="31" spans="1:101" x14ac:dyDescent="0.35">
      <c r="A31" t="s">
        <v>165</v>
      </c>
      <c r="C31" s="265"/>
      <c r="D31" s="265"/>
      <c r="E31" s="265"/>
      <c r="F31" s="265"/>
      <c r="G31" s="265"/>
      <c r="H31" s="273"/>
      <c r="I31" s="280"/>
      <c r="J31" s="280"/>
      <c r="K31" s="280"/>
      <c r="L31" s="293">
        <f>L20-(L20*$A$2)</f>
        <v>0</v>
      </c>
      <c r="M31" s="293">
        <f t="shared" ref="M31:AR31" si="30">L31-($L$20*$A$2)</f>
        <v>0</v>
      </c>
      <c r="N31" s="294">
        <f t="shared" si="30"/>
        <v>0</v>
      </c>
      <c r="O31" s="295">
        <f t="shared" si="30"/>
        <v>0</v>
      </c>
      <c r="P31" s="295">
        <f t="shared" si="30"/>
        <v>0</v>
      </c>
      <c r="Q31" s="295">
        <f t="shared" si="30"/>
        <v>0</v>
      </c>
      <c r="R31" s="295">
        <f t="shared" si="30"/>
        <v>0</v>
      </c>
      <c r="S31" s="295">
        <f t="shared" si="30"/>
        <v>0</v>
      </c>
      <c r="T31" s="296">
        <f t="shared" si="30"/>
        <v>0</v>
      </c>
      <c r="U31" s="296">
        <f t="shared" si="30"/>
        <v>0</v>
      </c>
      <c r="V31" s="296">
        <f t="shared" si="30"/>
        <v>0</v>
      </c>
      <c r="W31" s="296">
        <f t="shared" si="30"/>
        <v>0</v>
      </c>
      <c r="X31" s="296">
        <f t="shared" si="30"/>
        <v>0</v>
      </c>
      <c r="Y31" s="296">
        <f t="shared" si="30"/>
        <v>0</v>
      </c>
      <c r="Z31" s="297">
        <f t="shared" si="30"/>
        <v>0</v>
      </c>
      <c r="AA31" s="297">
        <f t="shared" si="30"/>
        <v>0</v>
      </c>
      <c r="AB31" s="297">
        <f t="shared" si="30"/>
        <v>0</v>
      </c>
      <c r="AC31" s="297">
        <f t="shared" si="30"/>
        <v>0</v>
      </c>
      <c r="AD31" s="297">
        <f t="shared" si="30"/>
        <v>0</v>
      </c>
      <c r="AE31" s="297">
        <f t="shared" si="30"/>
        <v>0</v>
      </c>
      <c r="AF31" s="298">
        <f t="shared" si="30"/>
        <v>0</v>
      </c>
      <c r="AG31" s="298">
        <f t="shared" si="30"/>
        <v>0</v>
      </c>
      <c r="AH31" s="298">
        <f t="shared" si="30"/>
        <v>0</v>
      </c>
      <c r="AI31" s="298">
        <f t="shared" si="30"/>
        <v>0</v>
      </c>
      <c r="AJ31" s="298">
        <f t="shared" si="30"/>
        <v>0</v>
      </c>
      <c r="AK31" s="298">
        <f t="shared" si="30"/>
        <v>0</v>
      </c>
      <c r="AL31" s="265">
        <f t="shared" si="30"/>
        <v>0</v>
      </c>
      <c r="AM31" s="265">
        <f t="shared" si="30"/>
        <v>0</v>
      </c>
      <c r="AN31" s="265">
        <f t="shared" si="30"/>
        <v>0</v>
      </c>
      <c r="AO31" s="265">
        <f t="shared" si="30"/>
        <v>0</v>
      </c>
      <c r="AP31" s="265">
        <f t="shared" si="30"/>
        <v>0</v>
      </c>
      <c r="AQ31" s="265">
        <f t="shared" si="30"/>
        <v>0</v>
      </c>
      <c r="AR31" s="265">
        <f t="shared" si="30"/>
        <v>0</v>
      </c>
      <c r="AS31" s="265">
        <f t="shared" ref="AS31:BX31" si="31">AR31-($L$20*$A$2)</f>
        <v>0</v>
      </c>
      <c r="AT31" s="265">
        <f t="shared" si="31"/>
        <v>0</v>
      </c>
      <c r="AU31" s="265">
        <f t="shared" si="31"/>
        <v>0</v>
      </c>
      <c r="AV31" s="265">
        <f t="shared" si="31"/>
        <v>0</v>
      </c>
      <c r="AW31" s="265">
        <f t="shared" si="31"/>
        <v>0</v>
      </c>
      <c r="AX31">
        <f t="shared" si="31"/>
        <v>0</v>
      </c>
      <c r="AY31">
        <f t="shared" si="31"/>
        <v>0</v>
      </c>
      <c r="AZ31">
        <f t="shared" si="31"/>
        <v>0</v>
      </c>
      <c r="BA31">
        <f t="shared" si="31"/>
        <v>0</v>
      </c>
      <c r="BB31">
        <f t="shared" si="31"/>
        <v>0</v>
      </c>
      <c r="BC31">
        <f t="shared" si="31"/>
        <v>0</v>
      </c>
      <c r="BD31">
        <f t="shared" si="31"/>
        <v>0</v>
      </c>
      <c r="BE31">
        <f t="shared" si="31"/>
        <v>0</v>
      </c>
      <c r="BF31">
        <f t="shared" si="31"/>
        <v>0</v>
      </c>
      <c r="BG31">
        <f t="shared" si="31"/>
        <v>0</v>
      </c>
      <c r="BH31">
        <f t="shared" si="31"/>
        <v>0</v>
      </c>
      <c r="BI31" s="265">
        <f t="shared" si="31"/>
        <v>0</v>
      </c>
      <c r="BJ31" s="265">
        <f t="shared" si="31"/>
        <v>0</v>
      </c>
      <c r="BK31" s="265">
        <f t="shared" si="31"/>
        <v>0</v>
      </c>
      <c r="BL31" s="265">
        <f t="shared" si="31"/>
        <v>0</v>
      </c>
      <c r="BM31" s="265">
        <f t="shared" si="31"/>
        <v>0</v>
      </c>
      <c r="BN31" s="265">
        <f t="shared" si="31"/>
        <v>0</v>
      </c>
      <c r="BO31" s="265">
        <f t="shared" si="31"/>
        <v>0</v>
      </c>
      <c r="BP31" s="265">
        <f t="shared" si="31"/>
        <v>0</v>
      </c>
      <c r="BQ31" s="265">
        <f t="shared" si="31"/>
        <v>0</v>
      </c>
      <c r="BR31" s="265">
        <f t="shared" si="31"/>
        <v>0</v>
      </c>
      <c r="BS31" s="265">
        <f t="shared" si="31"/>
        <v>0</v>
      </c>
      <c r="BT31" s="265">
        <f t="shared" si="31"/>
        <v>0</v>
      </c>
      <c r="BU31" s="265">
        <f t="shared" si="31"/>
        <v>0</v>
      </c>
      <c r="BV31" s="265">
        <f t="shared" si="31"/>
        <v>0</v>
      </c>
      <c r="BW31" s="265">
        <f t="shared" si="31"/>
        <v>0</v>
      </c>
      <c r="BX31" s="265">
        <f t="shared" si="31"/>
        <v>0</v>
      </c>
      <c r="BY31" s="265">
        <f t="shared" ref="BY31:CW31" si="32">BX31-($L$20*$A$2)</f>
        <v>0</v>
      </c>
      <c r="BZ31" s="265">
        <f t="shared" si="32"/>
        <v>0</v>
      </c>
      <c r="CA31" s="265">
        <f t="shared" si="32"/>
        <v>0</v>
      </c>
      <c r="CB31" s="265">
        <f t="shared" si="32"/>
        <v>0</v>
      </c>
      <c r="CC31" s="265">
        <f t="shared" si="32"/>
        <v>0</v>
      </c>
      <c r="CD31" s="265">
        <f t="shared" si="32"/>
        <v>0</v>
      </c>
      <c r="CE31" s="265">
        <f t="shared" si="32"/>
        <v>0</v>
      </c>
      <c r="CF31" s="265">
        <f t="shared" si="32"/>
        <v>0</v>
      </c>
      <c r="CG31" s="265">
        <f t="shared" si="32"/>
        <v>0</v>
      </c>
      <c r="CH31" s="265">
        <f t="shared" si="32"/>
        <v>0</v>
      </c>
      <c r="CI31" s="265">
        <f t="shared" si="32"/>
        <v>0</v>
      </c>
      <c r="CJ31" s="265">
        <f t="shared" si="32"/>
        <v>0</v>
      </c>
      <c r="CK31" s="265">
        <f t="shared" si="32"/>
        <v>0</v>
      </c>
      <c r="CL31" s="265">
        <f t="shared" si="32"/>
        <v>0</v>
      </c>
      <c r="CM31" s="265">
        <f t="shared" si="32"/>
        <v>0</v>
      </c>
      <c r="CN31" s="265">
        <f t="shared" si="32"/>
        <v>0</v>
      </c>
      <c r="CO31" s="265">
        <f t="shared" si="32"/>
        <v>0</v>
      </c>
      <c r="CP31" s="265">
        <f t="shared" si="32"/>
        <v>0</v>
      </c>
      <c r="CQ31" s="265">
        <f t="shared" si="32"/>
        <v>0</v>
      </c>
      <c r="CR31" s="265">
        <f t="shared" si="32"/>
        <v>0</v>
      </c>
      <c r="CS31" s="265">
        <f t="shared" si="32"/>
        <v>0</v>
      </c>
      <c r="CT31" s="265">
        <f t="shared" si="32"/>
        <v>0</v>
      </c>
      <c r="CU31" s="265">
        <f t="shared" si="32"/>
        <v>0</v>
      </c>
      <c r="CV31" s="265">
        <f t="shared" si="32"/>
        <v>0</v>
      </c>
      <c r="CW31" s="265">
        <f t="shared" si="32"/>
        <v>0</v>
      </c>
    </row>
    <row r="32" spans="1:101" x14ac:dyDescent="0.35">
      <c r="A32" t="s">
        <v>166</v>
      </c>
      <c r="C32" s="265"/>
      <c r="D32" s="265"/>
      <c r="E32" s="265"/>
      <c r="F32" s="265"/>
      <c r="G32" s="265"/>
      <c r="H32" s="273"/>
      <c r="I32" s="280"/>
      <c r="J32" s="280"/>
      <c r="K32" s="280"/>
      <c r="L32" s="280"/>
      <c r="M32" s="299">
        <f>M20-(M20*$A$2)</f>
        <v>0</v>
      </c>
      <c r="N32" s="300">
        <f t="shared" ref="N32:AS32" si="33">M32-($M$20*$A$2)</f>
        <v>0</v>
      </c>
      <c r="O32" s="301">
        <f t="shared" si="33"/>
        <v>0</v>
      </c>
      <c r="P32" s="301">
        <f t="shared" si="33"/>
        <v>0</v>
      </c>
      <c r="Q32" s="301">
        <f t="shared" si="33"/>
        <v>0</v>
      </c>
      <c r="R32" s="301">
        <f t="shared" si="33"/>
        <v>0</v>
      </c>
      <c r="S32" s="301">
        <f t="shared" si="33"/>
        <v>0</v>
      </c>
      <c r="T32" s="302">
        <f t="shared" si="33"/>
        <v>0</v>
      </c>
      <c r="U32" s="302">
        <f t="shared" si="33"/>
        <v>0</v>
      </c>
      <c r="V32" s="302">
        <f t="shared" si="33"/>
        <v>0</v>
      </c>
      <c r="W32" s="302">
        <f t="shared" si="33"/>
        <v>0</v>
      </c>
      <c r="X32" s="302">
        <f t="shared" si="33"/>
        <v>0</v>
      </c>
      <c r="Y32" s="302">
        <f t="shared" si="33"/>
        <v>0</v>
      </c>
      <c r="Z32" s="303">
        <f t="shared" si="33"/>
        <v>0</v>
      </c>
      <c r="AA32" s="303">
        <f t="shared" si="33"/>
        <v>0</v>
      </c>
      <c r="AB32" s="303">
        <f t="shared" si="33"/>
        <v>0</v>
      </c>
      <c r="AC32" s="303">
        <f t="shared" si="33"/>
        <v>0</v>
      </c>
      <c r="AD32" s="303">
        <f t="shared" si="33"/>
        <v>0</v>
      </c>
      <c r="AE32" s="303">
        <f t="shared" si="33"/>
        <v>0</v>
      </c>
      <c r="AF32" s="304">
        <f t="shared" si="33"/>
        <v>0</v>
      </c>
      <c r="AG32" s="304">
        <f t="shared" si="33"/>
        <v>0</v>
      </c>
      <c r="AH32" s="304">
        <f t="shared" si="33"/>
        <v>0</v>
      </c>
      <c r="AI32" s="304">
        <f t="shared" si="33"/>
        <v>0</v>
      </c>
      <c r="AJ32" s="304">
        <f t="shared" si="33"/>
        <v>0</v>
      </c>
      <c r="AK32" s="304">
        <f t="shared" si="33"/>
        <v>0</v>
      </c>
      <c r="AL32" s="265">
        <f t="shared" si="33"/>
        <v>0</v>
      </c>
      <c r="AM32" s="265">
        <f t="shared" si="33"/>
        <v>0</v>
      </c>
      <c r="AN32" s="265">
        <f t="shared" si="33"/>
        <v>0</v>
      </c>
      <c r="AO32" s="265">
        <f t="shared" si="33"/>
        <v>0</v>
      </c>
      <c r="AP32" s="265">
        <f t="shared" si="33"/>
        <v>0</v>
      </c>
      <c r="AQ32" s="265">
        <f t="shared" si="33"/>
        <v>0</v>
      </c>
      <c r="AR32" s="265">
        <f t="shared" si="33"/>
        <v>0</v>
      </c>
      <c r="AS32" s="265">
        <f t="shared" si="33"/>
        <v>0</v>
      </c>
      <c r="AT32" s="265">
        <f t="shared" ref="AT32:BY32" si="34">AS32-($M$20*$A$2)</f>
        <v>0</v>
      </c>
      <c r="AU32" s="265">
        <f t="shared" si="34"/>
        <v>0</v>
      </c>
      <c r="AV32" s="265">
        <f t="shared" si="34"/>
        <v>0</v>
      </c>
      <c r="AW32" s="265">
        <f t="shared" si="34"/>
        <v>0</v>
      </c>
      <c r="AX32">
        <f t="shared" si="34"/>
        <v>0</v>
      </c>
      <c r="AY32">
        <f t="shared" si="34"/>
        <v>0</v>
      </c>
      <c r="AZ32">
        <f t="shared" si="34"/>
        <v>0</v>
      </c>
      <c r="BA32">
        <f t="shared" si="34"/>
        <v>0</v>
      </c>
      <c r="BB32">
        <f t="shared" si="34"/>
        <v>0</v>
      </c>
      <c r="BC32">
        <f t="shared" si="34"/>
        <v>0</v>
      </c>
      <c r="BD32">
        <f t="shared" si="34"/>
        <v>0</v>
      </c>
      <c r="BE32">
        <f t="shared" si="34"/>
        <v>0</v>
      </c>
      <c r="BF32">
        <f t="shared" si="34"/>
        <v>0</v>
      </c>
      <c r="BG32">
        <f t="shared" si="34"/>
        <v>0</v>
      </c>
      <c r="BH32">
        <f t="shared" si="34"/>
        <v>0</v>
      </c>
      <c r="BI32" s="265">
        <f t="shared" si="34"/>
        <v>0</v>
      </c>
      <c r="BJ32" s="265">
        <f t="shared" si="34"/>
        <v>0</v>
      </c>
      <c r="BK32" s="265">
        <f t="shared" si="34"/>
        <v>0</v>
      </c>
      <c r="BL32" s="265">
        <f t="shared" si="34"/>
        <v>0</v>
      </c>
      <c r="BM32" s="265">
        <f t="shared" si="34"/>
        <v>0</v>
      </c>
      <c r="BN32" s="265">
        <f t="shared" si="34"/>
        <v>0</v>
      </c>
      <c r="BO32" s="265">
        <f t="shared" si="34"/>
        <v>0</v>
      </c>
      <c r="BP32" s="265">
        <f t="shared" si="34"/>
        <v>0</v>
      </c>
      <c r="BQ32" s="265">
        <f t="shared" si="34"/>
        <v>0</v>
      </c>
      <c r="BR32" s="265">
        <f t="shared" si="34"/>
        <v>0</v>
      </c>
      <c r="BS32" s="265">
        <f t="shared" si="34"/>
        <v>0</v>
      </c>
      <c r="BT32" s="265">
        <f t="shared" si="34"/>
        <v>0</v>
      </c>
      <c r="BU32" s="265">
        <f t="shared" si="34"/>
        <v>0</v>
      </c>
      <c r="BV32" s="265">
        <f t="shared" si="34"/>
        <v>0</v>
      </c>
      <c r="BW32" s="265">
        <f t="shared" si="34"/>
        <v>0</v>
      </c>
      <c r="BX32" s="265">
        <f t="shared" si="34"/>
        <v>0</v>
      </c>
      <c r="BY32" s="265">
        <f t="shared" si="34"/>
        <v>0</v>
      </c>
      <c r="BZ32" s="265">
        <f t="shared" ref="BZ32:CW32" si="35">BY32-($M$20*$A$2)</f>
        <v>0</v>
      </c>
      <c r="CA32" s="265">
        <f t="shared" si="35"/>
        <v>0</v>
      </c>
      <c r="CB32" s="265">
        <f t="shared" si="35"/>
        <v>0</v>
      </c>
      <c r="CC32" s="265">
        <f t="shared" si="35"/>
        <v>0</v>
      </c>
      <c r="CD32" s="265">
        <f t="shared" si="35"/>
        <v>0</v>
      </c>
      <c r="CE32" s="265">
        <f t="shared" si="35"/>
        <v>0</v>
      </c>
      <c r="CF32" s="265">
        <f t="shared" si="35"/>
        <v>0</v>
      </c>
      <c r="CG32" s="265">
        <f t="shared" si="35"/>
        <v>0</v>
      </c>
      <c r="CH32" s="265">
        <f t="shared" si="35"/>
        <v>0</v>
      </c>
      <c r="CI32" s="265">
        <f t="shared" si="35"/>
        <v>0</v>
      </c>
      <c r="CJ32" s="265">
        <f t="shared" si="35"/>
        <v>0</v>
      </c>
      <c r="CK32" s="265">
        <f t="shared" si="35"/>
        <v>0</v>
      </c>
      <c r="CL32" s="265">
        <f t="shared" si="35"/>
        <v>0</v>
      </c>
      <c r="CM32" s="265">
        <f t="shared" si="35"/>
        <v>0</v>
      </c>
      <c r="CN32" s="265">
        <f t="shared" si="35"/>
        <v>0</v>
      </c>
      <c r="CO32" s="265">
        <f t="shared" si="35"/>
        <v>0</v>
      </c>
      <c r="CP32" s="265">
        <f t="shared" si="35"/>
        <v>0</v>
      </c>
      <c r="CQ32" s="265">
        <f t="shared" si="35"/>
        <v>0</v>
      </c>
      <c r="CR32" s="265">
        <f t="shared" si="35"/>
        <v>0</v>
      </c>
      <c r="CS32" s="265">
        <f t="shared" si="35"/>
        <v>0</v>
      </c>
      <c r="CT32" s="265">
        <f t="shared" si="35"/>
        <v>0</v>
      </c>
      <c r="CU32" s="265">
        <f t="shared" si="35"/>
        <v>0</v>
      </c>
      <c r="CV32" s="265">
        <f t="shared" si="35"/>
        <v>0</v>
      </c>
      <c r="CW32" s="265">
        <f t="shared" si="35"/>
        <v>0</v>
      </c>
    </row>
    <row r="33" spans="1:101" x14ac:dyDescent="0.35">
      <c r="A33" t="s">
        <v>167</v>
      </c>
      <c r="C33" s="265"/>
      <c r="D33" s="265"/>
      <c r="E33" s="265"/>
      <c r="F33" s="265"/>
      <c r="G33" s="265"/>
      <c r="H33" s="265"/>
      <c r="I33" s="265"/>
      <c r="J33" s="265"/>
      <c r="K33" s="265"/>
      <c r="L33" s="265"/>
      <c r="M33" s="265"/>
      <c r="N33" s="267">
        <f>N20-(N20*$A$2)</f>
        <v>0</v>
      </c>
      <c r="O33" s="267">
        <f t="shared" ref="O33:AT33" si="36">N33-($N$20*$A$2)</f>
        <v>0</v>
      </c>
      <c r="P33" s="267">
        <f t="shared" si="36"/>
        <v>0</v>
      </c>
      <c r="Q33" s="267">
        <f t="shared" si="36"/>
        <v>0</v>
      </c>
      <c r="R33" s="267">
        <f t="shared" si="36"/>
        <v>0</v>
      </c>
      <c r="S33" s="267">
        <f t="shared" si="36"/>
        <v>0</v>
      </c>
      <c r="T33" s="268">
        <f t="shared" si="36"/>
        <v>0</v>
      </c>
      <c r="U33" s="269">
        <f t="shared" si="36"/>
        <v>0</v>
      </c>
      <c r="V33" s="269">
        <f t="shared" si="36"/>
        <v>0</v>
      </c>
      <c r="W33" s="269">
        <f t="shared" si="36"/>
        <v>0</v>
      </c>
      <c r="X33" s="269">
        <f t="shared" si="36"/>
        <v>0</v>
      </c>
      <c r="Y33" s="269">
        <f t="shared" si="36"/>
        <v>0</v>
      </c>
      <c r="Z33" s="270">
        <f t="shared" si="36"/>
        <v>0</v>
      </c>
      <c r="AA33" s="270">
        <f t="shared" si="36"/>
        <v>0</v>
      </c>
      <c r="AB33" s="270">
        <f t="shared" si="36"/>
        <v>0</v>
      </c>
      <c r="AC33" s="270">
        <f t="shared" si="36"/>
        <v>0</v>
      </c>
      <c r="AD33" s="270">
        <f t="shared" si="36"/>
        <v>0</v>
      </c>
      <c r="AE33" s="270">
        <f t="shared" si="36"/>
        <v>0</v>
      </c>
      <c r="AF33" s="271">
        <f t="shared" si="36"/>
        <v>0</v>
      </c>
      <c r="AG33" s="271">
        <f t="shared" si="36"/>
        <v>0</v>
      </c>
      <c r="AH33" s="271">
        <f t="shared" si="36"/>
        <v>0</v>
      </c>
      <c r="AI33" s="271">
        <f t="shared" si="36"/>
        <v>0</v>
      </c>
      <c r="AJ33" s="271">
        <f t="shared" si="36"/>
        <v>0</v>
      </c>
      <c r="AK33" s="271">
        <f t="shared" si="36"/>
        <v>0</v>
      </c>
      <c r="AL33" s="272">
        <f t="shared" si="36"/>
        <v>0</v>
      </c>
      <c r="AM33" s="272">
        <f t="shared" si="36"/>
        <v>0</v>
      </c>
      <c r="AN33" s="272">
        <f t="shared" si="36"/>
        <v>0</v>
      </c>
      <c r="AO33" s="272">
        <f t="shared" si="36"/>
        <v>0</v>
      </c>
      <c r="AP33" s="272">
        <f t="shared" si="36"/>
        <v>0</v>
      </c>
      <c r="AQ33" s="272">
        <f t="shared" si="36"/>
        <v>0</v>
      </c>
      <c r="AR33" s="265">
        <f t="shared" si="36"/>
        <v>0</v>
      </c>
      <c r="AS33" s="265">
        <f t="shared" si="36"/>
        <v>0</v>
      </c>
      <c r="AT33" s="265">
        <f t="shared" si="36"/>
        <v>0</v>
      </c>
      <c r="AU33" s="265">
        <f t="shared" ref="AU33:BZ33" si="37">AT33-($N$20*$A$2)</f>
        <v>0</v>
      </c>
      <c r="AV33" s="265">
        <f t="shared" si="37"/>
        <v>0</v>
      </c>
      <c r="AW33" s="265">
        <f t="shared" si="37"/>
        <v>0</v>
      </c>
      <c r="AX33">
        <f t="shared" si="37"/>
        <v>0</v>
      </c>
      <c r="AY33">
        <f t="shared" si="37"/>
        <v>0</v>
      </c>
      <c r="AZ33">
        <f t="shared" si="37"/>
        <v>0</v>
      </c>
      <c r="BA33">
        <f t="shared" si="37"/>
        <v>0</v>
      </c>
      <c r="BB33">
        <f t="shared" si="37"/>
        <v>0</v>
      </c>
      <c r="BC33">
        <f t="shared" si="37"/>
        <v>0</v>
      </c>
      <c r="BD33">
        <f t="shared" si="37"/>
        <v>0</v>
      </c>
      <c r="BE33">
        <f t="shared" si="37"/>
        <v>0</v>
      </c>
      <c r="BF33">
        <f t="shared" si="37"/>
        <v>0</v>
      </c>
      <c r="BG33">
        <f t="shared" si="37"/>
        <v>0</v>
      </c>
      <c r="BH33">
        <f t="shared" si="37"/>
        <v>0</v>
      </c>
      <c r="BI33" s="265">
        <f t="shared" si="37"/>
        <v>0</v>
      </c>
      <c r="BJ33" s="265">
        <f t="shared" si="37"/>
        <v>0</v>
      </c>
      <c r="BK33" s="265">
        <f t="shared" si="37"/>
        <v>0</v>
      </c>
      <c r="BL33" s="265">
        <f t="shared" si="37"/>
        <v>0</v>
      </c>
      <c r="BM33" s="265">
        <f t="shared" si="37"/>
        <v>0</v>
      </c>
      <c r="BN33" s="265">
        <f t="shared" si="37"/>
        <v>0</v>
      </c>
      <c r="BO33" s="265">
        <f t="shared" si="37"/>
        <v>0</v>
      </c>
      <c r="BP33" s="265">
        <f t="shared" si="37"/>
        <v>0</v>
      </c>
      <c r="BQ33" s="265">
        <f t="shared" si="37"/>
        <v>0</v>
      </c>
      <c r="BR33" s="265">
        <f t="shared" si="37"/>
        <v>0</v>
      </c>
      <c r="BS33" s="265">
        <f t="shared" si="37"/>
        <v>0</v>
      </c>
      <c r="BT33" s="265">
        <f t="shared" si="37"/>
        <v>0</v>
      </c>
      <c r="BU33" s="265">
        <f t="shared" si="37"/>
        <v>0</v>
      </c>
      <c r="BV33" s="265">
        <f t="shared" si="37"/>
        <v>0</v>
      </c>
      <c r="BW33" s="265">
        <f t="shared" si="37"/>
        <v>0</v>
      </c>
      <c r="BX33" s="265">
        <f t="shared" si="37"/>
        <v>0</v>
      </c>
      <c r="BY33" s="265">
        <f t="shared" si="37"/>
        <v>0</v>
      </c>
      <c r="BZ33" s="265">
        <f t="shared" si="37"/>
        <v>0</v>
      </c>
      <c r="CA33" s="265">
        <f t="shared" ref="CA33:CW33" si="38">BZ33-($N$20*$A$2)</f>
        <v>0</v>
      </c>
      <c r="CB33" s="265">
        <f t="shared" si="38"/>
        <v>0</v>
      </c>
      <c r="CC33" s="265">
        <f t="shared" si="38"/>
        <v>0</v>
      </c>
      <c r="CD33" s="265">
        <f t="shared" si="38"/>
        <v>0</v>
      </c>
      <c r="CE33" s="265">
        <f t="shared" si="38"/>
        <v>0</v>
      </c>
      <c r="CF33" s="265">
        <f t="shared" si="38"/>
        <v>0</v>
      </c>
      <c r="CG33" s="265">
        <f t="shared" si="38"/>
        <v>0</v>
      </c>
      <c r="CH33" s="265">
        <f t="shared" si="38"/>
        <v>0</v>
      </c>
      <c r="CI33" s="265">
        <f t="shared" si="38"/>
        <v>0</v>
      </c>
      <c r="CJ33" s="265">
        <f t="shared" si="38"/>
        <v>0</v>
      </c>
      <c r="CK33" s="265">
        <f t="shared" si="38"/>
        <v>0</v>
      </c>
      <c r="CL33" s="265">
        <f t="shared" si="38"/>
        <v>0</v>
      </c>
      <c r="CM33" s="265">
        <f t="shared" si="38"/>
        <v>0</v>
      </c>
      <c r="CN33" s="265">
        <f t="shared" si="38"/>
        <v>0</v>
      </c>
      <c r="CO33" s="265">
        <f t="shared" si="38"/>
        <v>0</v>
      </c>
      <c r="CP33" s="265">
        <f t="shared" si="38"/>
        <v>0</v>
      </c>
      <c r="CQ33" s="265">
        <f t="shared" si="38"/>
        <v>0</v>
      </c>
      <c r="CR33" s="265">
        <f t="shared" si="38"/>
        <v>0</v>
      </c>
      <c r="CS33" s="265">
        <f t="shared" si="38"/>
        <v>0</v>
      </c>
      <c r="CT33" s="265">
        <f t="shared" si="38"/>
        <v>0</v>
      </c>
      <c r="CU33" s="265">
        <f t="shared" si="38"/>
        <v>0</v>
      </c>
      <c r="CV33" s="265">
        <f t="shared" si="38"/>
        <v>0</v>
      </c>
      <c r="CW33" s="265">
        <f t="shared" si="38"/>
        <v>0</v>
      </c>
    </row>
    <row r="34" spans="1:101" x14ac:dyDescent="0.35">
      <c r="A34" t="s">
        <v>168</v>
      </c>
      <c r="C34" s="265"/>
      <c r="D34" s="265"/>
      <c r="E34" s="265"/>
      <c r="F34" s="265"/>
      <c r="G34" s="265"/>
      <c r="H34" s="265"/>
      <c r="I34" s="265"/>
      <c r="J34" s="265"/>
      <c r="K34" s="265"/>
      <c r="L34" s="265"/>
      <c r="M34" s="265"/>
      <c r="N34" s="273"/>
      <c r="O34" s="274">
        <f>O20-(O20*$A$2)</f>
        <v>0</v>
      </c>
      <c r="P34" s="274">
        <f t="shared" ref="P34:AU34" si="39">O34-($O$20*$A$2)</f>
        <v>0</v>
      </c>
      <c r="Q34" s="274">
        <f t="shared" si="39"/>
        <v>0</v>
      </c>
      <c r="R34" s="274">
        <f t="shared" si="39"/>
        <v>0</v>
      </c>
      <c r="S34" s="274">
        <f t="shared" si="39"/>
        <v>0</v>
      </c>
      <c r="T34" s="275">
        <f t="shared" si="39"/>
        <v>0</v>
      </c>
      <c r="U34" s="276">
        <f t="shared" si="39"/>
        <v>0</v>
      </c>
      <c r="V34" s="276">
        <f t="shared" si="39"/>
        <v>0</v>
      </c>
      <c r="W34" s="276">
        <f t="shared" si="39"/>
        <v>0</v>
      </c>
      <c r="X34" s="276">
        <f t="shared" si="39"/>
        <v>0</v>
      </c>
      <c r="Y34" s="276">
        <f t="shared" si="39"/>
        <v>0</v>
      </c>
      <c r="Z34" s="277">
        <f t="shared" si="39"/>
        <v>0</v>
      </c>
      <c r="AA34" s="277">
        <f t="shared" si="39"/>
        <v>0</v>
      </c>
      <c r="AB34" s="277">
        <f t="shared" si="39"/>
        <v>0</v>
      </c>
      <c r="AC34" s="277">
        <f t="shared" si="39"/>
        <v>0</v>
      </c>
      <c r="AD34" s="277">
        <f t="shared" si="39"/>
        <v>0</v>
      </c>
      <c r="AE34" s="277">
        <f t="shared" si="39"/>
        <v>0</v>
      </c>
      <c r="AF34" s="278">
        <f t="shared" si="39"/>
        <v>0</v>
      </c>
      <c r="AG34" s="278">
        <f t="shared" si="39"/>
        <v>0</v>
      </c>
      <c r="AH34" s="278">
        <f t="shared" si="39"/>
        <v>0</v>
      </c>
      <c r="AI34" s="278">
        <f t="shared" si="39"/>
        <v>0</v>
      </c>
      <c r="AJ34" s="278">
        <f t="shared" si="39"/>
        <v>0</v>
      </c>
      <c r="AK34" s="278">
        <f t="shared" si="39"/>
        <v>0</v>
      </c>
      <c r="AL34" s="279">
        <f t="shared" si="39"/>
        <v>0</v>
      </c>
      <c r="AM34" s="279">
        <f t="shared" si="39"/>
        <v>0</v>
      </c>
      <c r="AN34" s="279">
        <f t="shared" si="39"/>
        <v>0</v>
      </c>
      <c r="AO34" s="279">
        <f t="shared" si="39"/>
        <v>0</v>
      </c>
      <c r="AP34" s="279">
        <f t="shared" si="39"/>
        <v>0</v>
      </c>
      <c r="AQ34" s="279">
        <f t="shared" si="39"/>
        <v>0</v>
      </c>
      <c r="AR34" s="265">
        <f t="shared" si="39"/>
        <v>0</v>
      </c>
      <c r="AS34" s="265">
        <f t="shared" si="39"/>
        <v>0</v>
      </c>
      <c r="AT34" s="265">
        <f t="shared" si="39"/>
        <v>0</v>
      </c>
      <c r="AU34" s="265">
        <f t="shared" si="39"/>
        <v>0</v>
      </c>
      <c r="AV34" s="265">
        <f t="shared" ref="AV34:CA34" si="40">AU34-($O$20*$A$2)</f>
        <v>0</v>
      </c>
      <c r="AW34" s="265">
        <f t="shared" si="40"/>
        <v>0</v>
      </c>
      <c r="AX34">
        <f t="shared" si="40"/>
        <v>0</v>
      </c>
      <c r="AY34">
        <f t="shared" si="40"/>
        <v>0</v>
      </c>
      <c r="AZ34">
        <f t="shared" si="40"/>
        <v>0</v>
      </c>
      <c r="BA34">
        <f t="shared" si="40"/>
        <v>0</v>
      </c>
      <c r="BB34">
        <f t="shared" si="40"/>
        <v>0</v>
      </c>
      <c r="BC34">
        <f t="shared" si="40"/>
        <v>0</v>
      </c>
      <c r="BD34">
        <f t="shared" si="40"/>
        <v>0</v>
      </c>
      <c r="BE34">
        <f t="shared" si="40"/>
        <v>0</v>
      </c>
      <c r="BF34">
        <f t="shared" si="40"/>
        <v>0</v>
      </c>
      <c r="BG34">
        <f t="shared" si="40"/>
        <v>0</v>
      </c>
      <c r="BH34">
        <f t="shared" si="40"/>
        <v>0</v>
      </c>
      <c r="BI34" s="265">
        <f t="shared" si="40"/>
        <v>0</v>
      </c>
      <c r="BJ34" s="265">
        <f t="shared" si="40"/>
        <v>0</v>
      </c>
      <c r="BK34" s="265">
        <f t="shared" si="40"/>
        <v>0</v>
      </c>
      <c r="BL34" s="265">
        <f t="shared" si="40"/>
        <v>0</v>
      </c>
      <c r="BM34" s="265">
        <f t="shared" si="40"/>
        <v>0</v>
      </c>
      <c r="BN34" s="265">
        <f t="shared" si="40"/>
        <v>0</v>
      </c>
      <c r="BO34" s="265">
        <f t="shared" si="40"/>
        <v>0</v>
      </c>
      <c r="BP34" s="265">
        <f t="shared" si="40"/>
        <v>0</v>
      </c>
      <c r="BQ34" s="265">
        <f t="shared" si="40"/>
        <v>0</v>
      </c>
      <c r="BR34" s="265">
        <f t="shared" si="40"/>
        <v>0</v>
      </c>
      <c r="BS34" s="265">
        <f t="shared" si="40"/>
        <v>0</v>
      </c>
      <c r="BT34" s="265">
        <f t="shared" si="40"/>
        <v>0</v>
      </c>
      <c r="BU34" s="265">
        <f t="shared" si="40"/>
        <v>0</v>
      </c>
      <c r="BV34" s="265">
        <f t="shared" si="40"/>
        <v>0</v>
      </c>
      <c r="BW34" s="265">
        <f t="shared" si="40"/>
        <v>0</v>
      </c>
      <c r="BX34" s="265">
        <f t="shared" si="40"/>
        <v>0</v>
      </c>
      <c r="BY34" s="265">
        <f t="shared" si="40"/>
        <v>0</v>
      </c>
      <c r="BZ34" s="265">
        <f t="shared" si="40"/>
        <v>0</v>
      </c>
      <c r="CA34" s="265">
        <f t="shared" si="40"/>
        <v>0</v>
      </c>
      <c r="CB34" s="265">
        <f t="shared" ref="CB34:CW34" si="41">CA34-($O$20*$A$2)</f>
        <v>0</v>
      </c>
      <c r="CC34" s="265">
        <f t="shared" si="41"/>
        <v>0</v>
      </c>
      <c r="CD34" s="265">
        <f t="shared" si="41"/>
        <v>0</v>
      </c>
      <c r="CE34" s="265">
        <f t="shared" si="41"/>
        <v>0</v>
      </c>
      <c r="CF34" s="265">
        <f t="shared" si="41"/>
        <v>0</v>
      </c>
      <c r="CG34" s="265">
        <f t="shared" si="41"/>
        <v>0</v>
      </c>
      <c r="CH34" s="265">
        <f t="shared" si="41"/>
        <v>0</v>
      </c>
      <c r="CI34" s="265">
        <f t="shared" si="41"/>
        <v>0</v>
      </c>
      <c r="CJ34" s="265">
        <f t="shared" si="41"/>
        <v>0</v>
      </c>
      <c r="CK34" s="265">
        <f t="shared" si="41"/>
        <v>0</v>
      </c>
      <c r="CL34" s="265">
        <f t="shared" si="41"/>
        <v>0</v>
      </c>
      <c r="CM34" s="265">
        <f t="shared" si="41"/>
        <v>0</v>
      </c>
      <c r="CN34" s="265">
        <f t="shared" si="41"/>
        <v>0</v>
      </c>
      <c r="CO34" s="265">
        <f t="shared" si="41"/>
        <v>0</v>
      </c>
      <c r="CP34" s="265">
        <f t="shared" si="41"/>
        <v>0</v>
      </c>
      <c r="CQ34" s="265">
        <f t="shared" si="41"/>
        <v>0</v>
      </c>
      <c r="CR34" s="265">
        <f t="shared" si="41"/>
        <v>0</v>
      </c>
      <c r="CS34" s="265">
        <f t="shared" si="41"/>
        <v>0</v>
      </c>
      <c r="CT34" s="265">
        <f t="shared" si="41"/>
        <v>0</v>
      </c>
      <c r="CU34" s="265">
        <f t="shared" si="41"/>
        <v>0</v>
      </c>
      <c r="CV34" s="265">
        <f t="shared" si="41"/>
        <v>0</v>
      </c>
      <c r="CW34" s="265">
        <f t="shared" si="41"/>
        <v>0</v>
      </c>
    </row>
    <row r="35" spans="1:101" x14ac:dyDescent="0.35">
      <c r="A35" t="s">
        <v>169</v>
      </c>
      <c r="C35" s="265"/>
      <c r="D35" s="265"/>
      <c r="E35" s="265"/>
      <c r="F35" s="265"/>
      <c r="G35" s="265"/>
      <c r="H35" s="265"/>
      <c r="I35" s="265"/>
      <c r="J35" s="265"/>
      <c r="K35" s="265"/>
      <c r="L35" s="265"/>
      <c r="M35" s="265"/>
      <c r="N35" s="273"/>
      <c r="O35" s="280"/>
      <c r="P35" s="281">
        <f>P20-(P20*$A$2)</f>
        <v>0</v>
      </c>
      <c r="Q35" s="281">
        <f t="shared" ref="Q35:AV35" si="42">P35-($P$20*$A$2)</f>
        <v>0</v>
      </c>
      <c r="R35" s="281">
        <f t="shared" si="42"/>
        <v>0</v>
      </c>
      <c r="S35" s="281">
        <f t="shared" si="42"/>
        <v>0</v>
      </c>
      <c r="T35" s="282">
        <f t="shared" si="42"/>
        <v>0</v>
      </c>
      <c r="U35" s="283">
        <f t="shared" si="42"/>
        <v>0</v>
      </c>
      <c r="V35" s="283">
        <f t="shared" si="42"/>
        <v>0</v>
      </c>
      <c r="W35" s="283">
        <f t="shared" si="42"/>
        <v>0</v>
      </c>
      <c r="X35" s="283">
        <f t="shared" si="42"/>
        <v>0</v>
      </c>
      <c r="Y35" s="283">
        <f t="shared" si="42"/>
        <v>0</v>
      </c>
      <c r="Z35" s="284">
        <f t="shared" si="42"/>
        <v>0</v>
      </c>
      <c r="AA35" s="284">
        <f t="shared" si="42"/>
        <v>0</v>
      </c>
      <c r="AB35" s="284">
        <f t="shared" si="42"/>
        <v>0</v>
      </c>
      <c r="AC35" s="284">
        <f t="shared" si="42"/>
        <v>0</v>
      </c>
      <c r="AD35" s="284">
        <f t="shared" si="42"/>
        <v>0</v>
      </c>
      <c r="AE35" s="284">
        <f t="shared" si="42"/>
        <v>0</v>
      </c>
      <c r="AF35" s="285">
        <f t="shared" si="42"/>
        <v>0</v>
      </c>
      <c r="AG35" s="285">
        <f t="shared" si="42"/>
        <v>0</v>
      </c>
      <c r="AH35" s="285">
        <f t="shared" si="42"/>
        <v>0</v>
      </c>
      <c r="AI35" s="285">
        <f t="shared" si="42"/>
        <v>0</v>
      </c>
      <c r="AJ35" s="285">
        <f t="shared" si="42"/>
        <v>0</v>
      </c>
      <c r="AK35" s="285">
        <f t="shared" si="42"/>
        <v>0</v>
      </c>
      <c r="AL35" s="286">
        <f t="shared" si="42"/>
        <v>0</v>
      </c>
      <c r="AM35" s="286">
        <f t="shared" si="42"/>
        <v>0</v>
      </c>
      <c r="AN35" s="286">
        <f t="shared" si="42"/>
        <v>0</v>
      </c>
      <c r="AO35" s="286">
        <f t="shared" si="42"/>
        <v>0</v>
      </c>
      <c r="AP35" s="286">
        <f t="shared" si="42"/>
        <v>0</v>
      </c>
      <c r="AQ35" s="286">
        <f t="shared" si="42"/>
        <v>0</v>
      </c>
      <c r="AR35" s="265">
        <f t="shared" si="42"/>
        <v>0</v>
      </c>
      <c r="AS35" s="265">
        <f t="shared" si="42"/>
        <v>0</v>
      </c>
      <c r="AT35" s="265">
        <f t="shared" si="42"/>
        <v>0</v>
      </c>
      <c r="AU35" s="265">
        <f t="shared" si="42"/>
        <v>0</v>
      </c>
      <c r="AV35" s="265">
        <f t="shared" si="42"/>
        <v>0</v>
      </c>
      <c r="AW35" s="265">
        <f t="shared" ref="AW35:CB35" si="43">AV35-($P$20*$A$2)</f>
        <v>0</v>
      </c>
      <c r="AX35">
        <f t="shared" si="43"/>
        <v>0</v>
      </c>
      <c r="AY35">
        <f t="shared" si="43"/>
        <v>0</v>
      </c>
      <c r="AZ35">
        <f t="shared" si="43"/>
        <v>0</v>
      </c>
      <c r="BA35">
        <f t="shared" si="43"/>
        <v>0</v>
      </c>
      <c r="BB35">
        <f t="shared" si="43"/>
        <v>0</v>
      </c>
      <c r="BC35">
        <f t="shared" si="43"/>
        <v>0</v>
      </c>
      <c r="BD35">
        <f t="shared" si="43"/>
        <v>0</v>
      </c>
      <c r="BE35">
        <f t="shared" si="43"/>
        <v>0</v>
      </c>
      <c r="BF35">
        <f t="shared" si="43"/>
        <v>0</v>
      </c>
      <c r="BG35">
        <f t="shared" si="43"/>
        <v>0</v>
      </c>
      <c r="BH35">
        <f t="shared" si="43"/>
        <v>0</v>
      </c>
      <c r="BI35" s="265">
        <f t="shared" si="43"/>
        <v>0</v>
      </c>
      <c r="BJ35" s="265">
        <f t="shared" si="43"/>
        <v>0</v>
      </c>
      <c r="BK35" s="265">
        <f t="shared" si="43"/>
        <v>0</v>
      </c>
      <c r="BL35" s="265">
        <f t="shared" si="43"/>
        <v>0</v>
      </c>
      <c r="BM35" s="265">
        <f t="shared" si="43"/>
        <v>0</v>
      </c>
      <c r="BN35" s="265">
        <f t="shared" si="43"/>
        <v>0</v>
      </c>
      <c r="BO35" s="265">
        <f t="shared" si="43"/>
        <v>0</v>
      </c>
      <c r="BP35" s="265">
        <f t="shared" si="43"/>
        <v>0</v>
      </c>
      <c r="BQ35" s="265">
        <f t="shared" si="43"/>
        <v>0</v>
      </c>
      <c r="BR35" s="265">
        <f t="shared" si="43"/>
        <v>0</v>
      </c>
      <c r="BS35" s="265">
        <f t="shared" si="43"/>
        <v>0</v>
      </c>
      <c r="BT35" s="265">
        <f t="shared" si="43"/>
        <v>0</v>
      </c>
      <c r="BU35" s="265">
        <f t="shared" si="43"/>
        <v>0</v>
      </c>
      <c r="BV35" s="265">
        <f t="shared" si="43"/>
        <v>0</v>
      </c>
      <c r="BW35" s="265">
        <f t="shared" si="43"/>
        <v>0</v>
      </c>
      <c r="BX35" s="265">
        <f t="shared" si="43"/>
        <v>0</v>
      </c>
      <c r="BY35" s="265">
        <f t="shared" si="43"/>
        <v>0</v>
      </c>
      <c r="BZ35" s="265">
        <f t="shared" si="43"/>
        <v>0</v>
      </c>
      <c r="CA35" s="265">
        <f t="shared" si="43"/>
        <v>0</v>
      </c>
      <c r="CB35" s="265">
        <f t="shared" si="43"/>
        <v>0</v>
      </c>
      <c r="CC35" s="265">
        <f t="shared" ref="CC35:CW35" si="44">CB35-($P$20*$A$2)</f>
        <v>0</v>
      </c>
      <c r="CD35" s="265">
        <f t="shared" si="44"/>
        <v>0</v>
      </c>
      <c r="CE35" s="265">
        <f t="shared" si="44"/>
        <v>0</v>
      </c>
      <c r="CF35" s="265">
        <f t="shared" si="44"/>
        <v>0</v>
      </c>
      <c r="CG35" s="265">
        <f t="shared" si="44"/>
        <v>0</v>
      </c>
      <c r="CH35" s="265">
        <f t="shared" si="44"/>
        <v>0</v>
      </c>
      <c r="CI35" s="265">
        <f t="shared" si="44"/>
        <v>0</v>
      </c>
      <c r="CJ35" s="265">
        <f t="shared" si="44"/>
        <v>0</v>
      </c>
      <c r="CK35" s="265">
        <f t="shared" si="44"/>
        <v>0</v>
      </c>
      <c r="CL35" s="265">
        <f t="shared" si="44"/>
        <v>0</v>
      </c>
      <c r="CM35" s="265">
        <f t="shared" si="44"/>
        <v>0</v>
      </c>
      <c r="CN35" s="265">
        <f t="shared" si="44"/>
        <v>0</v>
      </c>
      <c r="CO35" s="265">
        <f t="shared" si="44"/>
        <v>0</v>
      </c>
      <c r="CP35" s="265">
        <f t="shared" si="44"/>
        <v>0</v>
      </c>
      <c r="CQ35" s="265">
        <f t="shared" si="44"/>
        <v>0</v>
      </c>
      <c r="CR35" s="265">
        <f t="shared" si="44"/>
        <v>0</v>
      </c>
      <c r="CS35" s="265">
        <f t="shared" si="44"/>
        <v>0</v>
      </c>
      <c r="CT35" s="265">
        <f t="shared" si="44"/>
        <v>0</v>
      </c>
      <c r="CU35" s="265">
        <f t="shared" si="44"/>
        <v>0</v>
      </c>
      <c r="CV35" s="265">
        <f t="shared" si="44"/>
        <v>0</v>
      </c>
      <c r="CW35" s="265">
        <f t="shared" si="44"/>
        <v>0</v>
      </c>
    </row>
    <row r="36" spans="1:101" x14ac:dyDescent="0.35">
      <c r="A36" t="s">
        <v>170</v>
      </c>
      <c r="C36" s="265"/>
      <c r="D36" s="265"/>
      <c r="E36" s="265"/>
      <c r="F36" s="265"/>
      <c r="G36" s="265"/>
      <c r="H36" s="265"/>
      <c r="I36" s="265"/>
      <c r="J36" s="265"/>
      <c r="K36" s="265"/>
      <c r="L36" s="265"/>
      <c r="M36" s="265"/>
      <c r="N36" s="273"/>
      <c r="O36" s="280"/>
      <c r="P36" s="280"/>
      <c r="Q36" s="287">
        <f>Q20-(Q20*$A$2)</f>
        <v>0</v>
      </c>
      <c r="R36" s="287">
        <f t="shared" ref="R36:AW36" si="45">Q36-($Q$20*$A$2)</f>
        <v>0</v>
      </c>
      <c r="S36" s="287">
        <f t="shared" si="45"/>
        <v>0</v>
      </c>
      <c r="T36" s="288">
        <f t="shared" si="45"/>
        <v>0</v>
      </c>
      <c r="U36" s="289">
        <f t="shared" si="45"/>
        <v>0</v>
      </c>
      <c r="V36" s="289">
        <f t="shared" si="45"/>
        <v>0</v>
      </c>
      <c r="W36" s="289">
        <f t="shared" si="45"/>
        <v>0</v>
      </c>
      <c r="X36" s="289">
        <f t="shared" si="45"/>
        <v>0</v>
      </c>
      <c r="Y36" s="289">
        <f t="shared" si="45"/>
        <v>0</v>
      </c>
      <c r="Z36" s="290">
        <f t="shared" si="45"/>
        <v>0</v>
      </c>
      <c r="AA36" s="290">
        <f t="shared" si="45"/>
        <v>0</v>
      </c>
      <c r="AB36" s="290">
        <f t="shared" si="45"/>
        <v>0</v>
      </c>
      <c r="AC36" s="290">
        <f t="shared" si="45"/>
        <v>0</v>
      </c>
      <c r="AD36" s="290">
        <f t="shared" si="45"/>
        <v>0</v>
      </c>
      <c r="AE36" s="290">
        <f t="shared" si="45"/>
        <v>0</v>
      </c>
      <c r="AF36" s="291">
        <f t="shared" si="45"/>
        <v>0</v>
      </c>
      <c r="AG36" s="291">
        <f t="shared" si="45"/>
        <v>0</v>
      </c>
      <c r="AH36" s="291">
        <f t="shared" si="45"/>
        <v>0</v>
      </c>
      <c r="AI36" s="291">
        <f t="shared" si="45"/>
        <v>0</v>
      </c>
      <c r="AJ36" s="291">
        <f t="shared" si="45"/>
        <v>0</v>
      </c>
      <c r="AK36" s="291">
        <f t="shared" si="45"/>
        <v>0</v>
      </c>
      <c r="AL36" s="292">
        <f t="shared" si="45"/>
        <v>0</v>
      </c>
      <c r="AM36" s="292">
        <f t="shared" si="45"/>
        <v>0</v>
      </c>
      <c r="AN36" s="292">
        <f t="shared" si="45"/>
        <v>0</v>
      </c>
      <c r="AO36" s="292">
        <f t="shared" si="45"/>
        <v>0</v>
      </c>
      <c r="AP36" s="292">
        <f t="shared" si="45"/>
        <v>0</v>
      </c>
      <c r="AQ36" s="292">
        <f t="shared" si="45"/>
        <v>0</v>
      </c>
      <c r="AR36" s="265">
        <f t="shared" si="45"/>
        <v>0</v>
      </c>
      <c r="AS36" s="265">
        <f t="shared" si="45"/>
        <v>0</v>
      </c>
      <c r="AT36" s="265">
        <f t="shared" si="45"/>
        <v>0</v>
      </c>
      <c r="AU36" s="265">
        <f t="shared" si="45"/>
        <v>0</v>
      </c>
      <c r="AV36" s="265">
        <f t="shared" si="45"/>
        <v>0</v>
      </c>
      <c r="AW36" s="265">
        <f t="shared" si="45"/>
        <v>0</v>
      </c>
      <c r="AX36">
        <f t="shared" ref="AX36:CC36" si="46">AW36-($Q$20*$A$2)</f>
        <v>0</v>
      </c>
      <c r="AY36">
        <f t="shared" si="46"/>
        <v>0</v>
      </c>
      <c r="AZ36">
        <f t="shared" si="46"/>
        <v>0</v>
      </c>
      <c r="BA36">
        <f t="shared" si="46"/>
        <v>0</v>
      </c>
      <c r="BB36">
        <f t="shared" si="46"/>
        <v>0</v>
      </c>
      <c r="BC36">
        <f t="shared" si="46"/>
        <v>0</v>
      </c>
      <c r="BD36">
        <f t="shared" si="46"/>
        <v>0</v>
      </c>
      <c r="BE36">
        <f t="shared" si="46"/>
        <v>0</v>
      </c>
      <c r="BF36">
        <f t="shared" si="46"/>
        <v>0</v>
      </c>
      <c r="BG36">
        <f t="shared" si="46"/>
        <v>0</v>
      </c>
      <c r="BH36">
        <f t="shared" si="46"/>
        <v>0</v>
      </c>
      <c r="BI36" s="265">
        <f t="shared" si="46"/>
        <v>0</v>
      </c>
      <c r="BJ36" s="265">
        <f t="shared" si="46"/>
        <v>0</v>
      </c>
      <c r="BK36" s="265">
        <f t="shared" si="46"/>
        <v>0</v>
      </c>
      <c r="BL36" s="265">
        <f t="shared" si="46"/>
        <v>0</v>
      </c>
      <c r="BM36" s="265">
        <f t="shared" si="46"/>
        <v>0</v>
      </c>
      <c r="BN36" s="265">
        <f t="shared" si="46"/>
        <v>0</v>
      </c>
      <c r="BO36" s="265">
        <f t="shared" si="46"/>
        <v>0</v>
      </c>
      <c r="BP36" s="265">
        <f t="shared" si="46"/>
        <v>0</v>
      </c>
      <c r="BQ36" s="265">
        <f t="shared" si="46"/>
        <v>0</v>
      </c>
      <c r="BR36" s="265">
        <f t="shared" si="46"/>
        <v>0</v>
      </c>
      <c r="BS36" s="265">
        <f t="shared" si="46"/>
        <v>0</v>
      </c>
      <c r="BT36" s="265">
        <f t="shared" si="46"/>
        <v>0</v>
      </c>
      <c r="BU36" s="265">
        <f t="shared" si="46"/>
        <v>0</v>
      </c>
      <c r="BV36" s="265">
        <f t="shared" si="46"/>
        <v>0</v>
      </c>
      <c r="BW36" s="265">
        <f t="shared" si="46"/>
        <v>0</v>
      </c>
      <c r="BX36" s="265">
        <f t="shared" si="46"/>
        <v>0</v>
      </c>
      <c r="BY36" s="265">
        <f t="shared" si="46"/>
        <v>0</v>
      </c>
      <c r="BZ36" s="265">
        <f t="shared" si="46"/>
        <v>0</v>
      </c>
      <c r="CA36" s="265">
        <f t="shared" si="46"/>
        <v>0</v>
      </c>
      <c r="CB36" s="265">
        <f t="shared" si="46"/>
        <v>0</v>
      </c>
      <c r="CC36" s="265">
        <f t="shared" si="46"/>
        <v>0</v>
      </c>
      <c r="CD36" s="265">
        <f t="shared" ref="CD36:CW36" si="47">CC36-($Q$20*$A$2)</f>
        <v>0</v>
      </c>
      <c r="CE36" s="265">
        <f t="shared" si="47"/>
        <v>0</v>
      </c>
      <c r="CF36" s="265">
        <f t="shared" si="47"/>
        <v>0</v>
      </c>
      <c r="CG36" s="265">
        <f t="shared" si="47"/>
        <v>0</v>
      </c>
      <c r="CH36" s="265">
        <f t="shared" si="47"/>
        <v>0</v>
      </c>
      <c r="CI36" s="265">
        <f t="shared" si="47"/>
        <v>0</v>
      </c>
      <c r="CJ36" s="265">
        <f t="shared" si="47"/>
        <v>0</v>
      </c>
      <c r="CK36" s="265">
        <f t="shared" si="47"/>
        <v>0</v>
      </c>
      <c r="CL36" s="265">
        <f t="shared" si="47"/>
        <v>0</v>
      </c>
      <c r="CM36" s="265">
        <f t="shared" si="47"/>
        <v>0</v>
      </c>
      <c r="CN36" s="265">
        <f t="shared" si="47"/>
        <v>0</v>
      </c>
      <c r="CO36" s="265">
        <f t="shared" si="47"/>
        <v>0</v>
      </c>
      <c r="CP36" s="265">
        <f t="shared" si="47"/>
        <v>0</v>
      </c>
      <c r="CQ36" s="265">
        <f t="shared" si="47"/>
        <v>0</v>
      </c>
      <c r="CR36" s="265">
        <f t="shared" si="47"/>
        <v>0</v>
      </c>
      <c r="CS36" s="265">
        <f t="shared" si="47"/>
        <v>0</v>
      </c>
      <c r="CT36" s="265">
        <f t="shared" si="47"/>
        <v>0</v>
      </c>
      <c r="CU36" s="265">
        <f t="shared" si="47"/>
        <v>0</v>
      </c>
      <c r="CV36" s="265">
        <f t="shared" si="47"/>
        <v>0</v>
      </c>
      <c r="CW36" s="265">
        <f t="shared" si="47"/>
        <v>0</v>
      </c>
    </row>
    <row r="37" spans="1:101" x14ac:dyDescent="0.35">
      <c r="A37" t="s">
        <v>171</v>
      </c>
      <c r="C37" s="265"/>
      <c r="D37" s="265"/>
      <c r="E37" s="265"/>
      <c r="F37" s="265"/>
      <c r="G37" s="265"/>
      <c r="H37" s="265"/>
      <c r="I37" s="265"/>
      <c r="J37" s="265"/>
      <c r="K37" s="265"/>
      <c r="L37" s="265"/>
      <c r="M37" s="265"/>
      <c r="N37" s="273"/>
      <c r="O37" s="280"/>
      <c r="P37" s="280"/>
      <c r="Q37" s="280"/>
      <c r="R37" s="293">
        <f>R20-(R20*$A$2)</f>
        <v>0</v>
      </c>
      <c r="S37" s="293">
        <f t="shared" ref="S37:AX37" si="48">R37-($R$20*$A$2)</f>
        <v>0</v>
      </c>
      <c r="T37" s="294">
        <f t="shared" si="48"/>
        <v>0</v>
      </c>
      <c r="U37" s="295">
        <f t="shared" si="48"/>
        <v>0</v>
      </c>
      <c r="V37" s="295">
        <f t="shared" si="48"/>
        <v>0</v>
      </c>
      <c r="W37" s="295">
        <f t="shared" si="48"/>
        <v>0</v>
      </c>
      <c r="X37" s="295">
        <f t="shared" si="48"/>
        <v>0</v>
      </c>
      <c r="Y37" s="295">
        <f t="shared" si="48"/>
        <v>0</v>
      </c>
      <c r="Z37" s="296">
        <f t="shared" si="48"/>
        <v>0</v>
      </c>
      <c r="AA37" s="296">
        <f t="shared" si="48"/>
        <v>0</v>
      </c>
      <c r="AB37" s="296">
        <f t="shared" si="48"/>
        <v>0</v>
      </c>
      <c r="AC37" s="296">
        <f t="shared" si="48"/>
        <v>0</v>
      </c>
      <c r="AD37" s="296">
        <f t="shared" si="48"/>
        <v>0</v>
      </c>
      <c r="AE37" s="296">
        <f t="shared" si="48"/>
        <v>0</v>
      </c>
      <c r="AF37" s="297">
        <f t="shared" si="48"/>
        <v>0</v>
      </c>
      <c r="AG37" s="297">
        <f t="shared" si="48"/>
        <v>0</v>
      </c>
      <c r="AH37" s="297">
        <f t="shared" si="48"/>
        <v>0</v>
      </c>
      <c r="AI37" s="297">
        <f t="shared" si="48"/>
        <v>0</v>
      </c>
      <c r="AJ37" s="297">
        <f t="shared" si="48"/>
        <v>0</v>
      </c>
      <c r="AK37" s="297">
        <f t="shared" si="48"/>
        <v>0</v>
      </c>
      <c r="AL37" s="298">
        <f t="shared" si="48"/>
        <v>0</v>
      </c>
      <c r="AM37" s="298">
        <f t="shared" si="48"/>
        <v>0</v>
      </c>
      <c r="AN37" s="298">
        <f t="shared" si="48"/>
        <v>0</v>
      </c>
      <c r="AO37" s="298">
        <f t="shared" si="48"/>
        <v>0</v>
      </c>
      <c r="AP37" s="298">
        <f t="shared" si="48"/>
        <v>0</v>
      </c>
      <c r="AQ37" s="298">
        <f t="shared" si="48"/>
        <v>0</v>
      </c>
      <c r="AR37" s="265">
        <f t="shared" si="48"/>
        <v>0</v>
      </c>
      <c r="AS37" s="265">
        <f t="shared" si="48"/>
        <v>0</v>
      </c>
      <c r="AT37" s="265">
        <f t="shared" si="48"/>
        <v>0</v>
      </c>
      <c r="AU37" s="265">
        <f t="shared" si="48"/>
        <v>0</v>
      </c>
      <c r="AV37" s="265">
        <f t="shared" si="48"/>
        <v>0</v>
      </c>
      <c r="AW37" s="265">
        <f t="shared" si="48"/>
        <v>0</v>
      </c>
      <c r="AX37">
        <f t="shared" si="48"/>
        <v>0</v>
      </c>
      <c r="AY37">
        <f t="shared" ref="AY37:CD37" si="49">AX37-($R$20*$A$2)</f>
        <v>0</v>
      </c>
      <c r="AZ37">
        <f t="shared" si="49"/>
        <v>0</v>
      </c>
      <c r="BA37">
        <f t="shared" si="49"/>
        <v>0</v>
      </c>
      <c r="BB37">
        <f t="shared" si="49"/>
        <v>0</v>
      </c>
      <c r="BC37">
        <f t="shared" si="49"/>
        <v>0</v>
      </c>
      <c r="BD37">
        <f t="shared" si="49"/>
        <v>0</v>
      </c>
      <c r="BE37">
        <f t="shared" si="49"/>
        <v>0</v>
      </c>
      <c r="BF37">
        <f t="shared" si="49"/>
        <v>0</v>
      </c>
      <c r="BG37">
        <f t="shared" si="49"/>
        <v>0</v>
      </c>
      <c r="BH37">
        <f t="shared" si="49"/>
        <v>0</v>
      </c>
      <c r="BI37" s="265">
        <f t="shared" si="49"/>
        <v>0</v>
      </c>
      <c r="BJ37" s="265">
        <f t="shared" si="49"/>
        <v>0</v>
      </c>
      <c r="BK37" s="265">
        <f t="shared" si="49"/>
        <v>0</v>
      </c>
      <c r="BL37" s="265">
        <f t="shared" si="49"/>
        <v>0</v>
      </c>
      <c r="BM37" s="265">
        <f t="shared" si="49"/>
        <v>0</v>
      </c>
      <c r="BN37" s="265">
        <f t="shared" si="49"/>
        <v>0</v>
      </c>
      <c r="BO37" s="265">
        <f t="shared" si="49"/>
        <v>0</v>
      </c>
      <c r="BP37" s="265">
        <f t="shared" si="49"/>
        <v>0</v>
      </c>
      <c r="BQ37" s="265">
        <f t="shared" si="49"/>
        <v>0</v>
      </c>
      <c r="BR37" s="265">
        <f t="shared" si="49"/>
        <v>0</v>
      </c>
      <c r="BS37" s="265">
        <f t="shared" si="49"/>
        <v>0</v>
      </c>
      <c r="BT37" s="265">
        <f t="shared" si="49"/>
        <v>0</v>
      </c>
      <c r="BU37" s="265">
        <f t="shared" si="49"/>
        <v>0</v>
      </c>
      <c r="BV37" s="265">
        <f t="shared" si="49"/>
        <v>0</v>
      </c>
      <c r="BW37" s="265">
        <f t="shared" si="49"/>
        <v>0</v>
      </c>
      <c r="BX37" s="265">
        <f t="shared" si="49"/>
        <v>0</v>
      </c>
      <c r="BY37" s="265">
        <f t="shared" si="49"/>
        <v>0</v>
      </c>
      <c r="BZ37" s="265">
        <f t="shared" si="49"/>
        <v>0</v>
      </c>
      <c r="CA37" s="265">
        <f t="shared" si="49"/>
        <v>0</v>
      </c>
      <c r="CB37" s="265">
        <f t="shared" si="49"/>
        <v>0</v>
      </c>
      <c r="CC37" s="265">
        <f t="shared" si="49"/>
        <v>0</v>
      </c>
      <c r="CD37" s="265">
        <f t="shared" si="49"/>
        <v>0</v>
      </c>
      <c r="CE37" s="265">
        <f t="shared" ref="CE37:CW37" si="50">CD37-($R$20*$A$2)</f>
        <v>0</v>
      </c>
      <c r="CF37" s="265">
        <f t="shared" si="50"/>
        <v>0</v>
      </c>
      <c r="CG37" s="265">
        <f t="shared" si="50"/>
        <v>0</v>
      </c>
      <c r="CH37" s="265">
        <f t="shared" si="50"/>
        <v>0</v>
      </c>
      <c r="CI37" s="265">
        <f t="shared" si="50"/>
        <v>0</v>
      </c>
      <c r="CJ37" s="265">
        <f t="shared" si="50"/>
        <v>0</v>
      </c>
      <c r="CK37" s="265">
        <f t="shared" si="50"/>
        <v>0</v>
      </c>
      <c r="CL37" s="265">
        <f t="shared" si="50"/>
        <v>0</v>
      </c>
      <c r="CM37" s="265">
        <f t="shared" si="50"/>
        <v>0</v>
      </c>
      <c r="CN37" s="265">
        <f t="shared" si="50"/>
        <v>0</v>
      </c>
      <c r="CO37" s="265">
        <f t="shared" si="50"/>
        <v>0</v>
      </c>
      <c r="CP37" s="265">
        <f t="shared" si="50"/>
        <v>0</v>
      </c>
      <c r="CQ37" s="265">
        <f t="shared" si="50"/>
        <v>0</v>
      </c>
      <c r="CR37" s="265">
        <f t="shared" si="50"/>
        <v>0</v>
      </c>
      <c r="CS37" s="265">
        <f t="shared" si="50"/>
        <v>0</v>
      </c>
      <c r="CT37" s="265">
        <f t="shared" si="50"/>
        <v>0</v>
      </c>
      <c r="CU37" s="265">
        <f t="shared" si="50"/>
        <v>0</v>
      </c>
      <c r="CV37" s="265">
        <f t="shared" si="50"/>
        <v>0</v>
      </c>
      <c r="CW37" s="265">
        <f t="shared" si="50"/>
        <v>0</v>
      </c>
    </row>
    <row r="38" spans="1:101" x14ac:dyDescent="0.35">
      <c r="A38" t="s">
        <v>172</v>
      </c>
      <c r="C38" s="265"/>
      <c r="D38" s="265"/>
      <c r="E38" s="265"/>
      <c r="F38" s="265"/>
      <c r="G38" s="265"/>
      <c r="H38" s="265"/>
      <c r="I38" s="265"/>
      <c r="J38" s="265"/>
      <c r="K38" s="265"/>
      <c r="L38" s="265"/>
      <c r="M38" s="265"/>
      <c r="N38" s="273"/>
      <c r="O38" s="280"/>
      <c r="P38" s="280"/>
      <c r="Q38" s="280"/>
      <c r="R38" s="280"/>
      <c r="S38" s="299">
        <f>S20-(S20*$A$2)</f>
        <v>0</v>
      </c>
      <c r="T38" s="300">
        <f t="shared" ref="T38:AY38" si="51">S38-($S$20*$A$2)</f>
        <v>0</v>
      </c>
      <c r="U38" s="301">
        <f t="shared" si="51"/>
        <v>0</v>
      </c>
      <c r="V38" s="301">
        <f t="shared" si="51"/>
        <v>0</v>
      </c>
      <c r="W38" s="301">
        <f t="shared" si="51"/>
        <v>0</v>
      </c>
      <c r="X38" s="301">
        <f t="shared" si="51"/>
        <v>0</v>
      </c>
      <c r="Y38" s="301">
        <f t="shared" si="51"/>
        <v>0</v>
      </c>
      <c r="Z38" s="302">
        <f t="shared" si="51"/>
        <v>0</v>
      </c>
      <c r="AA38" s="302">
        <f t="shared" si="51"/>
        <v>0</v>
      </c>
      <c r="AB38" s="302">
        <f t="shared" si="51"/>
        <v>0</v>
      </c>
      <c r="AC38" s="302">
        <f t="shared" si="51"/>
        <v>0</v>
      </c>
      <c r="AD38" s="302">
        <f t="shared" si="51"/>
        <v>0</v>
      </c>
      <c r="AE38" s="302">
        <f t="shared" si="51"/>
        <v>0</v>
      </c>
      <c r="AF38" s="303">
        <f t="shared" si="51"/>
        <v>0</v>
      </c>
      <c r="AG38" s="303">
        <f t="shared" si="51"/>
        <v>0</v>
      </c>
      <c r="AH38" s="303">
        <f t="shared" si="51"/>
        <v>0</v>
      </c>
      <c r="AI38" s="303">
        <f t="shared" si="51"/>
        <v>0</v>
      </c>
      <c r="AJ38" s="303">
        <f t="shared" si="51"/>
        <v>0</v>
      </c>
      <c r="AK38" s="303">
        <f t="shared" si="51"/>
        <v>0</v>
      </c>
      <c r="AL38" s="304">
        <f t="shared" si="51"/>
        <v>0</v>
      </c>
      <c r="AM38" s="304">
        <f t="shared" si="51"/>
        <v>0</v>
      </c>
      <c r="AN38" s="304">
        <f t="shared" si="51"/>
        <v>0</v>
      </c>
      <c r="AO38" s="304">
        <f t="shared" si="51"/>
        <v>0</v>
      </c>
      <c r="AP38" s="304">
        <f t="shared" si="51"/>
        <v>0</v>
      </c>
      <c r="AQ38" s="304">
        <f t="shared" si="51"/>
        <v>0</v>
      </c>
      <c r="AR38" s="265">
        <f t="shared" si="51"/>
        <v>0</v>
      </c>
      <c r="AS38" s="265">
        <f t="shared" si="51"/>
        <v>0</v>
      </c>
      <c r="AT38" s="265">
        <f t="shared" si="51"/>
        <v>0</v>
      </c>
      <c r="AU38" s="265">
        <f t="shared" si="51"/>
        <v>0</v>
      </c>
      <c r="AV38" s="265">
        <f t="shared" si="51"/>
        <v>0</v>
      </c>
      <c r="AW38" s="265">
        <f t="shared" si="51"/>
        <v>0</v>
      </c>
      <c r="AX38">
        <f t="shared" si="51"/>
        <v>0</v>
      </c>
      <c r="AY38">
        <f t="shared" si="51"/>
        <v>0</v>
      </c>
      <c r="AZ38">
        <f t="shared" ref="AZ38:CE38" si="52">AY38-($S$20*$A$2)</f>
        <v>0</v>
      </c>
      <c r="BA38">
        <f t="shared" si="52"/>
        <v>0</v>
      </c>
      <c r="BB38">
        <f t="shared" si="52"/>
        <v>0</v>
      </c>
      <c r="BC38">
        <f t="shared" si="52"/>
        <v>0</v>
      </c>
      <c r="BD38">
        <f t="shared" si="52"/>
        <v>0</v>
      </c>
      <c r="BE38">
        <f t="shared" si="52"/>
        <v>0</v>
      </c>
      <c r="BF38">
        <f t="shared" si="52"/>
        <v>0</v>
      </c>
      <c r="BG38">
        <f t="shared" si="52"/>
        <v>0</v>
      </c>
      <c r="BH38">
        <f t="shared" si="52"/>
        <v>0</v>
      </c>
      <c r="BI38" s="265">
        <f t="shared" si="52"/>
        <v>0</v>
      </c>
      <c r="BJ38" s="265">
        <f t="shared" si="52"/>
        <v>0</v>
      </c>
      <c r="BK38" s="265">
        <f t="shared" si="52"/>
        <v>0</v>
      </c>
      <c r="BL38" s="265">
        <f t="shared" si="52"/>
        <v>0</v>
      </c>
      <c r="BM38" s="265">
        <f t="shared" si="52"/>
        <v>0</v>
      </c>
      <c r="BN38" s="265">
        <f t="shared" si="52"/>
        <v>0</v>
      </c>
      <c r="BO38" s="265">
        <f t="shared" si="52"/>
        <v>0</v>
      </c>
      <c r="BP38" s="265">
        <f t="shared" si="52"/>
        <v>0</v>
      </c>
      <c r="BQ38" s="265">
        <f t="shared" si="52"/>
        <v>0</v>
      </c>
      <c r="BR38" s="265">
        <f t="shared" si="52"/>
        <v>0</v>
      </c>
      <c r="BS38" s="265">
        <f t="shared" si="52"/>
        <v>0</v>
      </c>
      <c r="BT38" s="265">
        <f t="shared" si="52"/>
        <v>0</v>
      </c>
      <c r="BU38" s="265">
        <f t="shared" si="52"/>
        <v>0</v>
      </c>
      <c r="BV38" s="265">
        <f t="shared" si="52"/>
        <v>0</v>
      </c>
      <c r="BW38" s="265">
        <f t="shared" si="52"/>
        <v>0</v>
      </c>
      <c r="BX38" s="265">
        <f t="shared" si="52"/>
        <v>0</v>
      </c>
      <c r="BY38" s="265">
        <f t="shared" si="52"/>
        <v>0</v>
      </c>
      <c r="BZ38" s="265">
        <f t="shared" si="52"/>
        <v>0</v>
      </c>
      <c r="CA38" s="265">
        <f t="shared" si="52"/>
        <v>0</v>
      </c>
      <c r="CB38" s="265">
        <f t="shared" si="52"/>
        <v>0</v>
      </c>
      <c r="CC38" s="265">
        <f t="shared" si="52"/>
        <v>0</v>
      </c>
      <c r="CD38" s="265">
        <f t="shared" si="52"/>
        <v>0</v>
      </c>
      <c r="CE38" s="265">
        <f t="shared" si="52"/>
        <v>0</v>
      </c>
      <c r="CF38" s="265">
        <f t="shared" ref="CF38:CW38" si="53">CE38-($S$20*$A$2)</f>
        <v>0</v>
      </c>
      <c r="CG38" s="265">
        <f t="shared" si="53"/>
        <v>0</v>
      </c>
      <c r="CH38" s="265">
        <f t="shared" si="53"/>
        <v>0</v>
      </c>
      <c r="CI38" s="265">
        <f t="shared" si="53"/>
        <v>0</v>
      </c>
      <c r="CJ38" s="265">
        <f t="shared" si="53"/>
        <v>0</v>
      </c>
      <c r="CK38" s="265">
        <f t="shared" si="53"/>
        <v>0</v>
      </c>
      <c r="CL38" s="265">
        <f t="shared" si="53"/>
        <v>0</v>
      </c>
      <c r="CM38" s="265">
        <f t="shared" si="53"/>
        <v>0</v>
      </c>
      <c r="CN38" s="265">
        <f t="shared" si="53"/>
        <v>0</v>
      </c>
      <c r="CO38" s="265">
        <f t="shared" si="53"/>
        <v>0</v>
      </c>
      <c r="CP38" s="265">
        <f t="shared" si="53"/>
        <v>0</v>
      </c>
      <c r="CQ38" s="265">
        <f t="shared" si="53"/>
        <v>0</v>
      </c>
      <c r="CR38" s="265">
        <f t="shared" si="53"/>
        <v>0</v>
      </c>
      <c r="CS38" s="265">
        <f t="shared" si="53"/>
        <v>0</v>
      </c>
      <c r="CT38" s="265">
        <f t="shared" si="53"/>
        <v>0</v>
      </c>
      <c r="CU38" s="265">
        <f t="shared" si="53"/>
        <v>0</v>
      </c>
      <c r="CV38" s="265">
        <f t="shared" si="53"/>
        <v>0</v>
      </c>
      <c r="CW38" s="265">
        <f t="shared" si="53"/>
        <v>0</v>
      </c>
    </row>
    <row r="39" spans="1:101" x14ac:dyDescent="0.35">
      <c r="A39" t="s">
        <v>173</v>
      </c>
      <c r="C39" s="265"/>
      <c r="D39" s="265"/>
      <c r="E39" s="265"/>
      <c r="F39" s="265"/>
      <c r="G39" s="265"/>
      <c r="H39" s="265"/>
      <c r="I39" s="265"/>
      <c r="J39" s="265"/>
      <c r="K39" s="265"/>
      <c r="L39" s="265"/>
      <c r="M39" s="265"/>
      <c r="N39" s="265"/>
      <c r="O39" s="265"/>
      <c r="P39" s="265"/>
      <c r="Q39" s="265"/>
      <c r="R39" s="265"/>
      <c r="S39" s="265"/>
      <c r="T39" s="267">
        <f>T20-(T20*$A$2)</f>
        <v>0</v>
      </c>
      <c r="U39" s="267">
        <f t="shared" ref="U39:AZ39" si="54">T39-($T$20*$A$2)</f>
        <v>0</v>
      </c>
      <c r="V39" s="267">
        <f t="shared" si="54"/>
        <v>0</v>
      </c>
      <c r="W39" s="267">
        <f t="shared" si="54"/>
        <v>0</v>
      </c>
      <c r="X39" s="267">
        <f t="shared" si="54"/>
        <v>0</v>
      </c>
      <c r="Y39" s="267">
        <f t="shared" si="54"/>
        <v>0</v>
      </c>
      <c r="Z39" s="268">
        <f t="shared" si="54"/>
        <v>0</v>
      </c>
      <c r="AA39" s="269">
        <f t="shared" si="54"/>
        <v>0</v>
      </c>
      <c r="AB39" s="269">
        <f t="shared" si="54"/>
        <v>0</v>
      </c>
      <c r="AC39" s="269">
        <f t="shared" si="54"/>
        <v>0</v>
      </c>
      <c r="AD39" s="269">
        <f t="shared" si="54"/>
        <v>0</v>
      </c>
      <c r="AE39" s="269">
        <f t="shared" si="54"/>
        <v>0</v>
      </c>
      <c r="AF39" s="270">
        <f t="shared" si="54"/>
        <v>0</v>
      </c>
      <c r="AG39" s="270">
        <f t="shared" si="54"/>
        <v>0</v>
      </c>
      <c r="AH39" s="270">
        <f t="shared" si="54"/>
        <v>0</v>
      </c>
      <c r="AI39" s="270">
        <f t="shared" si="54"/>
        <v>0</v>
      </c>
      <c r="AJ39" s="270">
        <f t="shared" si="54"/>
        <v>0</v>
      </c>
      <c r="AK39" s="270">
        <f t="shared" si="54"/>
        <v>0</v>
      </c>
      <c r="AL39" s="271">
        <f t="shared" si="54"/>
        <v>0</v>
      </c>
      <c r="AM39" s="271">
        <f t="shared" si="54"/>
        <v>0</v>
      </c>
      <c r="AN39" s="271">
        <f t="shared" si="54"/>
        <v>0</v>
      </c>
      <c r="AO39" s="271">
        <f t="shared" si="54"/>
        <v>0</v>
      </c>
      <c r="AP39" s="271">
        <f t="shared" si="54"/>
        <v>0</v>
      </c>
      <c r="AQ39" s="271">
        <f t="shared" si="54"/>
        <v>0</v>
      </c>
      <c r="AR39" s="272">
        <f t="shared" si="54"/>
        <v>0</v>
      </c>
      <c r="AS39" s="272">
        <f t="shared" si="54"/>
        <v>0</v>
      </c>
      <c r="AT39" s="272">
        <f t="shared" si="54"/>
        <v>0</v>
      </c>
      <c r="AU39" s="272">
        <f t="shared" si="54"/>
        <v>0</v>
      </c>
      <c r="AV39" s="272">
        <f t="shared" si="54"/>
        <v>0</v>
      </c>
      <c r="AW39" s="272">
        <f t="shared" si="54"/>
        <v>0</v>
      </c>
      <c r="AX39">
        <f t="shared" si="54"/>
        <v>0</v>
      </c>
      <c r="AY39">
        <f t="shared" si="54"/>
        <v>0</v>
      </c>
      <c r="AZ39">
        <f t="shared" si="54"/>
        <v>0</v>
      </c>
      <c r="BA39">
        <f t="shared" ref="BA39:CF39" si="55">AZ39-($T$20*$A$2)</f>
        <v>0</v>
      </c>
      <c r="BB39">
        <f t="shared" si="55"/>
        <v>0</v>
      </c>
      <c r="BC39">
        <f t="shared" si="55"/>
        <v>0</v>
      </c>
      <c r="BD39">
        <f t="shared" si="55"/>
        <v>0</v>
      </c>
      <c r="BE39">
        <f t="shared" si="55"/>
        <v>0</v>
      </c>
      <c r="BF39">
        <f t="shared" si="55"/>
        <v>0</v>
      </c>
      <c r="BG39">
        <f t="shared" si="55"/>
        <v>0</v>
      </c>
      <c r="BH39">
        <f t="shared" si="55"/>
        <v>0</v>
      </c>
      <c r="BI39" s="265">
        <f t="shared" si="55"/>
        <v>0</v>
      </c>
      <c r="BJ39" s="265">
        <f t="shared" si="55"/>
        <v>0</v>
      </c>
      <c r="BK39" s="265">
        <f t="shared" si="55"/>
        <v>0</v>
      </c>
      <c r="BL39" s="265">
        <f t="shared" si="55"/>
        <v>0</v>
      </c>
      <c r="BM39" s="265">
        <f t="shared" si="55"/>
        <v>0</v>
      </c>
      <c r="BN39" s="265">
        <f t="shared" si="55"/>
        <v>0</v>
      </c>
      <c r="BO39" s="265">
        <f t="shared" si="55"/>
        <v>0</v>
      </c>
      <c r="BP39" s="265">
        <f t="shared" si="55"/>
        <v>0</v>
      </c>
      <c r="BQ39" s="265">
        <f t="shared" si="55"/>
        <v>0</v>
      </c>
      <c r="BR39" s="265">
        <f t="shared" si="55"/>
        <v>0</v>
      </c>
      <c r="BS39" s="265">
        <f t="shared" si="55"/>
        <v>0</v>
      </c>
      <c r="BT39" s="265">
        <f t="shared" si="55"/>
        <v>0</v>
      </c>
      <c r="BU39" s="265">
        <f t="shared" si="55"/>
        <v>0</v>
      </c>
      <c r="BV39" s="265">
        <f t="shared" si="55"/>
        <v>0</v>
      </c>
      <c r="BW39" s="265">
        <f t="shared" si="55"/>
        <v>0</v>
      </c>
      <c r="BX39" s="265">
        <f t="shared" si="55"/>
        <v>0</v>
      </c>
      <c r="BY39" s="265">
        <f t="shared" si="55"/>
        <v>0</v>
      </c>
      <c r="BZ39" s="265">
        <f t="shared" si="55"/>
        <v>0</v>
      </c>
      <c r="CA39" s="265">
        <f t="shared" si="55"/>
        <v>0</v>
      </c>
      <c r="CB39" s="265">
        <f t="shared" si="55"/>
        <v>0</v>
      </c>
      <c r="CC39" s="265">
        <f t="shared" si="55"/>
        <v>0</v>
      </c>
      <c r="CD39" s="265">
        <f t="shared" si="55"/>
        <v>0</v>
      </c>
      <c r="CE39" s="265">
        <f t="shared" si="55"/>
        <v>0</v>
      </c>
      <c r="CF39" s="265">
        <f t="shared" si="55"/>
        <v>0</v>
      </c>
      <c r="CG39" s="265">
        <f t="shared" ref="CG39:CW39" si="56">CF39-($T$20*$A$2)</f>
        <v>0</v>
      </c>
      <c r="CH39" s="265">
        <f t="shared" si="56"/>
        <v>0</v>
      </c>
      <c r="CI39" s="265">
        <f t="shared" si="56"/>
        <v>0</v>
      </c>
      <c r="CJ39" s="265">
        <f t="shared" si="56"/>
        <v>0</v>
      </c>
      <c r="CK39" s="265">
        <f t="shared" si="56"/>
        <v>0</v>
      </c>
      <c r="CL39" s="265">
        <f t="shared" si="56"/>
        <v>0</v>
      </c>
      <c r="CM39" s="265">
        <f t="shared" si="56"/>
        <v>0</v>
      </c>
      <c r="CN39" s="265">
        <f t="shared" si="56"/>
        <v>0</v>
      </c>
      <c r="CO39" s="265">
        <f t="shared" si="56"/>
        <v>0</v>
      </c>
      <c r="CP39" s="265">
        <f t="shared" si="56"/>
        <v>0</v>
      </c>
      <c r="CQ39" s="265">
        <f t="shared" si="56"/>
        <v>0</v>
      </c>
      <c r="CR39" s="265">
        <f t="shared" si="56"/>
        <v>0</v>
      </c>
      <c r="CS39" s="265">
        <f t="shared" si="56"/>
        <v>0</v>
      </c>
      <c r="CT39" s="265">
        <f t="shared" si="56"/>
        <v>0</v>
      </c>
      <c r="CU39" s="265">
        <f t="shared" si="56"/>
        <v>0</v>
      </c>
      <c r="CV39" s="265">
        <f t="shared" si="56"/>
        <v>0</v>
      </c>
      <c r="CW39" s="265">
        <f t="shared" si="56"/>
        <v>0</v>
      </c>
    </row>
    <row r="40" spans="1:101" x14ac:dyDescent="0.35">
      <c r="A40" t="s">
        <v>174</v>
      </c>
      <c r="C40" s="265"/>
      <c r="D40" s="265"/>
      <c r="E40" s="265"/>
      <c r="F40" s="265"/>
      <c r="G40" s="265"/>
      <c r="H40" s="265"/>
      <c r="I40" s="265"/>
      <c r="J40" s="265"/>
      <c r="K40" s="265"/>
      <c r="L40" s="265"/>
      <c r="M40" s="265"/>
      <c r="N40" s="265"/>
      <c r="O40" s="265"/>
      <c r="P40" s="265"/>
      <c r="Q40" s="265"/>
      <c r="R40" s="265"/>
      <c r="S40" s="265"/>
      <c r="T40" s="273"/>
      <c r="U40" s="274">
        <f>U20-(U20*$A$2)</f>
        <v>0</v>
      </c>
      <c r="V40" s="274">
        <f t="shared" ref="V40:BA40" si="57">U40-($U$20*$A$2)</f>
        <v>0</v>
      </c>
      <c r="W40" s="274">
        <f t="shared" si="57"/>
        <v>0</v>
      </c>
      <c r="X40" s="274">
        <f t="shared" si="57"/>
        <v>0</v>
      </c>
      <c r="Y40" s="274">
        <f t="shared" si="57"/>
        <v>0</v>
      </c>
      <c r="Z40" s="275">
        <f t="shared" si="57"/>
        <v>0</v>
      </c>
      <c r="AA40" s="276">
        <f t="shared" si="57"/>
        <v>0</v>
      </c>
      <c r="AB40" s="276">
        <f t="shared" si="57"/>
        <v>0</v>
      </c>
      <c r="AC40" s="276">
        <f t="shared" si="57"/>
        <v>0</v>
      </c>
      <c r="AD40" s="276">
        <f t="shared" si="57"/>
        <v>0</v>
      </c>
      <c r="AE40" s="276">
        <f t="shared" si="57"/>
        <v>0</v>
      </c>
      <c r="AF40" s="277">
        <f t="shared" si="57"/>
        <v>0</v>
      </c>
      <c r="AG40" s="277">
        <f t="shared" si="57"/>
        <v>0</v>
      </c>
      <c r="AH40" s="277">
        <f t="shared" si="57"/>
        <v>0</v>
      </c>
      <c r="AI40" s="277">
        <f t="shared" si="57"/>
        <v>0</v>
      </c>
      <c r="AJ40" s="277">
        <f t="shared" si="57"/>
        <v>0</v>
      </c>
      <c r="AK40" s="277">
        <f t="shared" si="57"/>
        <v>0</v>
      </c>
      <c r="AL40" s="278">
        <f t="shared" si="57"/>
        <v>0</v>
      </c>
      <c r="AM40" s="278">
        <f t="shared" si="57"/>
        <v>0</v>
      </c>
      <c r="AN40" s="278">
        <f t="shared" si="57"/>
        <v>0</v>
      </c>
      <c r="AO40" s="278">
        <f t="shared" si="57"/>
        <v>0</v>
      </c>
      <c r="AP40" s="278">
        <f t="shared" si="57"/>
        <v>0</v>
      </c>
      <c r="AQ40" s="278">
        <f t="shared" si="57"/>
        <v>0</v>
      </c>
      <c r="AR40" s="279">
        <f t="shared" si="57"/>
        <v>0</v>
      </c>
      <c r="AS40" s="279">
        <f t="shared" si="57"/>
        <v>0</v>
      </c>
      <c r="AT40" s="279">
        <f t="shared" si="57"/>
        <v>0</v>
      </c>
      <c r="AU40" s="279">
        <f t="shared" si="57"/>
        <v>0</v>
      </c>
      <c r="AV40" s="279">
        <f t="shared" si="57"/>
        <v>0</v>
      </c>
      <c r="AW40" s="279">
        <f t="shared" si="57"/>
        <v>0</v>
      </c>
      <c r="AX40">
        <f t="shared" si="57"/>
        <v>0</v>
      </c>
      <c r="AY40">
        <f t="shared" si="57"/>
        <v>0</v>
      </c>
      <c r="AZ40">
        <f t="shared" si="57"/>
        <v>0</v>
      </c>
      <c r="BA40">
        <f t="shared" si="57"/>
        <v>0</v>
      </c>
      <c r="BB40">
        <f t="shared" ref="BB40:CG40" si="58">BA40-($U$20*$A$2)</f>
        <v>0</v>
      </c>
      <c r="BC40">
        <f t="shared" si="58"/>
        <v>0</v>
      </c>
      <c r="BD40">
        <f t="shared" si="58"/>
        <v>0</v>
      </c>
      <c r="BE40">
        <f t="shared" si="58"/>
        <v>0</v>
      </c>
      <c r="BF40">
        <f t="shared" si="58"/>
        <v>0</v>
      </c>
      <c r="BG40">
        <f t="shared" si="58"/>
        <v>0</v>
      </c>
      <c r="BH40">
        <f t="shared" si="58"/>
        <v>0</v>
      </c>
      <c r="BI40" s="265">
        <f t="shared" si="58"/>
        <v>0</v>
      </c>
      <c r="BJ40" s="265">
        <f t="shared" si="58"/>
        <v>0</v>
      </c>
      <c r="BK40" s="265">
        <f t="shared" si="58"/>
        <v>0</v>
      </c>
      <c r="BL40" s="265">
        <f t="shared" si="58"/>
        <v>0</v>
      </c>
      <c r="BM40" s="265">
        <f t="shared" si="58"/>
        <v>0</v>
      </c>
      <c r="BN40" s="265">
        <f t="shared" si="58"/>
        <v>0</v>
      </c>
      <c r="BO40" s="265">
        <f t="shared" si="58"/>
        <v>0</v>
      </c>
      <c r="BP40" s="265">
        <f t="shared" si="58"/>
        <v>0</v>
      </c>
      <c r="BQ40" s="265">
        <f t="shared" si="58"/>
        <v>0</v>
      </c>
      <c r="BR40" s="265">
        <f t="shared" si="58"/>
        <v>0</v>
      </c>
      <c r="BS40" s="265">
        <f t="shared" si="58"/>
        <v>0</v>
      </c>
      <c r="BT40" s="265">
        <f t="shared" si="58"/>
        <v>0</v>
      </c>
      <c r="BU40" s="265">
        <f t="shared" si="58"/>
        <v>0</v>
      </c>
      <c r="BV40" s="265">
        <f t="shared" si="58"/>
        <v>0</v>
      </c>
      <c r="BW40" s="265">
        <f t="shared" si="58"/>
        <v>0</v>
      </c>
      <c r="BX40" s="265">
        <f t="shared" si="58"/>
        <v>0</v>
      </c>
      <c r="BY40" s="265">
        <f t="shared" si="58"/>
        <v>0</v>
      </c>
      <c r="BZ40" s="265">
        <f t="shared" si="58"/>
        <v>0</v>
      </c>
      <c r="CA40" s="265">
        <f t="shared" si="58"/>
        <v>0</v>
      </c>
      <c r="CB40" s="265">
        <f t="shared" si="58"/>
        <v>0</v>
      </c>
      <c r="CC40" s="265">
        <f t="shared" si="58"/>
        <v>0</v>
      </c>
      <c r="CD40" s="265">
        <f t="shared" si="58"/>
        <v>0</v>
      </c>
      <c r="CE40" s="265">
        <f t="shared" si="58"/>
        <v>0</v>
      </c>
      <c r="CF40" s="265">
        <f t="shared" si="58"/>
        <v>0</v>
      </c>
      <c r="CG40" s="265">
        <f t="shared" si="58"/>
        <v>0</v>
      </c>
      <c r="CH40" s="265">
        <f t="shared" ref="CH40:CW40" si="59">CG40-($U$20*$A$2)</f>
        <v>0</v>
      </c>
      <c r="CI40" s="265">
        <f t="shared" si="59"/>
        <v>0</v>
      </c>
      <c r="CJ40" s="265">
        <f t="shared" si="59"/>
        <v>0</v>
      </c>
      <c r="CK40" s="265">
        <f t="shared" si="59"/>
        <v>0</v>
      </c>
      <c r="CL40" s="265">
        <f t="shared" si="59"/>
        <v>0</v>
      </c>
      <c r="CM40" s="265">
        <f t="shared" si="59"/>
        <v>0</v>
      </c>
      <c r="CN40" s="265">
        <f t="shared" si="59"/>
        <v>0</v>
      </c>
      <c r="CO40" s="265">
        <f t="shared" si="59"/>
        <v>0</v>
      </c>
      <c r="CP40" s="265">
        <f t="shared" si="59"/>
        <v>0</v>
      </c>
      <c r="CQ40" s="265">
        <f t="shared" si="59"/>
        <v>0</v>
      </c>
      <c r="CR40" s="265">
        <f t="shared" si="59"/>
        <v>0</v>
      </c>
      <c r="CS40" s="265">
        <f t="shared" si="59"/>
        <v>0</v>
      </c>
      <c r="CT40" s="265">
        <f t="shared" si="59"/>
        <v>0</v>
      </c>
      <c r="CU40" s="265">
        <f t="shared" si="59"/>
        <v>0</v>
      </c>
      <c r="CV40" s="265">
        <f t="shared" si="59"/>
        <v>0</v>
      </c>
      <c r="CW40" s="265">
        <f t="shared" si="59"/>
        <v>0</v>
      </c>
    </row>
    <row r="41" spans="1:101" x14ac:dyDescent="0.35">
      <c r="A41" t="s">
        <v>175</v>
      </c>
      <c r="C41" s="265"/>
      <c r="D41" s="265"/>
      <c r="E41" s="265"/>
      <c r="F41" s="265"/>
      <c r="G41" s="265"/>
      <c r="H41" s="265"/>
      <c r="I41" s="265"/>
      <c r="J41" s="265"/>
      <c r="K41" s="265"/>
      <c r="L41" s="265"/>
      <c r="M41" s="265"/>
      <c r="N41" s="265"/>
      <c r="O41" s="265"/>
      <c r="P41" s="265"/>
      <c r="Q41" s="265"/>
      <c r="R41" s="265"/>
      <c r="S41" s="265"/>
      <c r="T41" s="273"/>
      <c r="U41" s="280"/>
      <c r="V41" s="281">
        <f>V20-(V20*$A$2)</f>
        <v>0</v>
      </c>
      <c r="W41" s="281">
        <f t="shared" ref="W41:BB41" si="60">V41-($V$20*$A$2)</f>
        <v>0</v>
      </c>
      <c r="X41" s="281">
        <f t="shared" si="60"/>
        <v>0</v>
      </c>
      <c r="Y41" s="281">
        <f t="shared" si="60"/>
        <v>0</v>
      </c>
      <c r="Z41" s="282">
        <f t="shared" si="60"/>
        <v>0</v>
      </c>
      <c r="AA41" s="283">
        <f t="shared" si="60"/>
        <v>0</v>
      </c>
      <c r="AB41" s="283">
        <f t="shared" si="60"/>
        <v>0</v>
      </c>
      <c r="AC41" s="283">
        <f t="shared" si="60"/>
        <v>0</v>
      </c>
      <c r="AD41" s="283">
        <f t="shared" si="60"/>
        <v>0</v>
      </c>
      <c r="AE41" s="283">
        <f t="shared" si="60"/>
        <v>0</v>
      </c>
      <c r="AF41" s="284">
        <f t="shared" si="60"/>
        <v>0</v>
      </c>
      <c r="AG41" s="284">
        <f t="shared" si="60"/>
        <v>0</v>
      </c>
      <c r="AH41" s="284">
        <f t="shared" si="60"/>
        <v>0</v>
      </c>
      <c r="AI41" s="284">
        <f t="shared" si="60"/>
        <v>0</v>
      </c>
      <c r="AJ41" s="284">
        <f t="shared" si="60"/>
        <v>0</v>
      </c>
      <c r="AK41" s="284">
        <f t="shared" si="60"/>
        <v>0</v>
      </c>
      <c r="AL41" s="285">
        <f t="shared" si="60"/>
        <v>0</v>
      </c>
      <c r="AM41" s="285">
        <f t="shared" si="60"/>
        <v>0</v>
      </c>
      <c r="AN41" s="285">
        <f t="shared" si="60"/>
        <v>0</v>
      </c>
      <c r="AO41" s="285">
        <f t="shared" si="60"/>
        <v>0</v>
      </c>
      <c r="AP41" s="285">
        <f t="shared" si="60"/>
        <v>0</v>
      </c>
      <c r="AQ41" s="285">
        <f t="shared" si="60"/>
        <v>0</v>
      </c>
      <c r="AR41" s="286">
        <f t="shared" si="60"/>
        <v>0</v>
      </c>
      <c r="AS41" s="286">
        <f t="shared" si="60"/>
        <v>0</v>
      </c>
      <c r="AT41" s="286">
        <f t="shared" si="60"/>
        <v>0</v>
      </c>
      <c r="AU41" s="286">
        <f t="shared" si="60"/>
        <v>0</v>
      </c>
      <c r="AV41" s="286">
        <f t="shared" si="60"/>
        <v>0</v>
      </c>
      <c r="AW41" s="286">
        <f t="shared" si="60"/>
        <v>0</v>
      </c>
      <c r="AX41">
        <f t="shared" si="60"/>
        <v>0</v>
      </c>
      <c r="AY41">
        <f t="shared" si="60"/>
        <v>0</v>
      </c>
      <c r="AZ41">
        <f t="shared" si="60"/>
        <v>0</v>
      </c>
      <c r="BA41">
        <f t="shared" si="60"/>
        <v>0</v>
      </c>
      <c r="BB41">
        <f t="shared" si="60"/>
        <v>0</v>
      </c>
      <c r="BC41">
        <f t="shared" ref="BC41:CH41" si="61">BB41-($V$20*$A$2)</f>
        <v>0</v>
      </c>
      <c r="BD41">
        <f t="shared" si="61"/>
        <v>0</v>
      </c>
      <c r="BE41">
        <f t="shared" si="61"/>
        <v>0</v>
      </c>
      <c r="BF41">
        <f t="shared" si="61"/>
        <v>0</v>
      </c>
      <c r="BG41">
        <f t="shared" si="61"/>
        <v>0</v>
      </c>
      <c r="BH41">
        <f t="shared" si="61"/>
        <v>0</v>
      </c>
      <c r="BI41" s="265">
        <f t="shared" si="61"/>
        <v>0</v>
      </c>
      <c r="BJ41" s="265">
        <f t="shared" si="61"/>
        <v>0</v>
      </c>
      <c r="BK41" s="265">
        <f t="shared" si="61"/>
        <v>0</v>
      </c>
      <c r="BL41" s="265">
        <f t="shared" si="61"/>
        <v>0</v>
      </c>
      <c r="BM41" s="265">
        <f t="shared" si="61"/>
        <v>0</v>
      </c>
      <c r="BN41" s="265">
        <f t="shared" si="61"/>
        <v>0</v>
      </c>
      <c r="BO41" s="265">
        <f t="shared" si="61"/>
        <v>0</v>
      </c>
      <c r="BP41" s="265">
        <f t="shared" si="61"/>
        <v>0</v>
      </c>
      <c r="BQ41" s="265">
        <f t="shared" si="61"/>
        <v>0</v>
      </c>
      <c r="BR41" s="265">
        <f t="shared" si="61"/>
        <v>0</v>
      </c>
      <c r="BS41" s="265">
        <f t="shared" si="61"/>
        <v>0</v>
      </c>
      <c r="BT41" s="265">
        <f t="shared" si="61"/>
        <v>0</v>
      </c>
      <c r="BU41" s="265">
        <f t="shared" si="61"/>
        <v>0</v>
      </c>
      <c r="BV41" s="265">
        <f t="shared" si="61"/>
        <v>0</v>
      </c>
      <c r="BW41" s="265">
        <f t="shared" si="61"/>
        <v>0</v>
      </c>
      <c r="BX41" s="265">
        <f t="shared" si="61"/>
        <v>0</v>
      </c>
      <c r="BY41" s="265">
        <f t="shared" si="61"/>
        <v>0</v>
      </c>
      <c r="BZ41" s="265">
        <f t="shared" si="61"/>
        <v>0</v>
      </c>
      <c r="CA41" s="265">
        <f t="shared" si="61"/>
        <v>0</v>
      </c>
      <c r="CB41" s="265">
        <f t="shared" si="61"/>
        <v>0</v>
      </c>
      <c r="CC41" s="265">
        <f t="shared" si="61"/>
        <v>0</v>
      </c>
      <c r="CD41" s="265">
        <f t="shared" si="61"/>
        <v>0</v>
      </c>
      <c r="CE41" s="265">
        <f t="shared" si="61"/>
        <v>0</v>
      </c>
      <c r="CF41" s="265">
        <f t="shared" si="61"/>
        <v>0</v>
      </c>
      <c r="CG41" s="265">
        <f t="shared" si="61"/>
        <v>0</v>
      </c>
      <c r="CH41" s="265">
        <f t="shared" si="61"/>
        <v>0</v>
      </c>
      <c r="CI41" s="265">
        <f t="shared" ref="CI41:CW41" si="62">CH41-($V$20*$A$2)</f>
        <v>0</v>
      </c>
      <c r="CJ41" s="265">
        <f t="shared" si="62"/>
        <v>0</v>
      </c>
      <c r="CK41" s="265">
        <f t="shared" si="62"/>
        <v>0</v>
      </c>
      <c r="CL41" s="265">
        <f t="shared" si="62"/>
        <v>0</v>
      </c>
      <c r="CM41" s="265">
        <f t="shared" si="62"/>
        <v>0</v>
      </c>
      <c r="CN41" s="265">
        <f t="shared" si="62"/>
        <v>0</v>
      </c>
      <c r="CO41" s="265">
        <f t="shared" si="62"/>
        <v>0</v>
      </c>
      <c r="CP41" s="265">
        <f t="shared" si="62"/>
        <v>0</v>
      </c>
      <c r="CQ41" s="265">
        <f t="shared" si="62"/>
        <v>0</v>
      </c>
      <c r="CR41" s="265">
        <f t="shared" si="62"/>
        <v>0</v>
      </c>
      <c r="CS41" s="265">
        <f t="shared" si="62"/>
        <v>0</v>
      </c>
      <c r="CT41" s="265">
        <f t="shared" si="62"/>
        <v>0</v>
      </c>
      <c r="CU41" s="265">
        <f t="shared" si="62"/>
        <v>0</v>
      </c>
      <c r="CV41" s="265">
        <f t="shared" si="62"/>
        <v>0</v>
      </c>
      <c r="CW41" s="265">
        <f t="shared" si="62"/>
        <v>0</v>
      </c>
    </row>
    <row r="42" spans="1:101" x14ac:dyDescent="0.35">
      <c r="A42" t="s">
        <v>176</v>
      </c>
      <c r="C42" s="265"/>
      <c r="D42" s="265"/>
      <c r="E42" s="265"/>
      <c r="F42" s="265"/>
      <c r="G42" s="265"/>
      <c r="H42" s="265"/>
      <c r="I42" s="265"/>
      <c r="J42" s="265"/>
      <c r="K42" s="265"/>
      <c r="L42" s="265"/>
      <c r="M42" s="265"/>
      <c r="N42" s="265"/>
      <c r="O42" s="265"/>
      <c r="P42" s="265"/>
      <c r="Q42" s="265"/>
      <c r="R42" s="265"/>
      <c r="S42" s="265"/>
      <c r="T42" s="273"/>
      <c r="U42" s="280"/>
      <c r="V42" s="280"/>
      <c r="W42" s="287">
        <f>W20-(W20*$A$2)</f>
        <v>0</v>
      </c>
      <c r="X42" s="287">
        <f t="shared" ref="X42:BC42" si="63">W42-($W$20*$A$2)</f>
        <v>0</v>
      </c>
      <c r="Y42" s="287">
        <f t="shared" si="63"/>
        <v>0</v>
      </c>
      <c r="Z42" s="288">
        <f t="shared" si="63"/>
        <v>0</v>
      </c>
      <c r="AA42" s="289">
        <f t="shared" si="63"/>
        <v>0</v>
      </c>
      <c r="AB42" s="289">
        <f t="shared" si="63"/>
        <v>0</v>
      </c>
      <c r="AC42" s="289">
        <f t="shared" si="63"/>
        <v>0</v>
      </c>
      <c r="AD42" s="289">
        <f t="shared" si="63"/>
        <v>0</v>
      </c>
      <c r="AE42" s="289">
        <f t="shared" si="63"/>
        <v>0</v>
      </c>
      <c r="AF42" s="290">
        <f t="shared" si="63"/>
        <v>0</v>
      </c>
      <c r="AG42" s="290">
        <f t="shared" si="63"/>
        <v>0</v>
      </c>
      <c r="AH42" s="290">
        <f t="shared" si="63"/>
        <v>0</v>
      </c>
      <c r="AI42" s="290">
        <f t="shared" si="63"/>
        <v>0</v>
      </c>
      <c r="AJ42" s="290">
        <f t="shared" si="63"/>
        <v>0</v>
      </c>
      <c r="AK42" s="290">
        <f t="shared" si="63"/>
        <v>0</v>
      </c>
      <c r="AL42" s="291">
        <f t="shared" si="63"/>
        <v>0</v>
      </c>
      <c r="AM42" s="291">
        <f t="shared" si="63"/>
        <v>0</v>
      </c>
      <c r="AN42" s="291">
        <f t="shared" si="63"/>
        <v>0</v>
      </c>
      <c r="AO42" s="291">
        <f t="shared" si="63"/>
        <v>0</v>
      </c>
      <c r="AP42" s="291">
        <f t="shared" si="63"/>
        <v>0</v>
      </c>
      <c r="AQ42" s="291">
        <f t="shared" si="63"/>
        <v>0</v>
      </c>
      <c r="AR42" s="292">
        <f t="shared" si="63"/>
        <v>0</v>
      </c>
      <c r="AS42" s="292">
        <f t="shared" si="63"/>
        <v>0</v>
      </c>
      <c r="AT42" s="292">
        <f t="shared" si="63"/>
        <v>0</v>
      </c>
      <c r="AU42" s="292">
        <f t="shared" si="63"/>
        <v>0</v>
      </c>
      <c r="AV42" s="292">
        <f t="shared" si="63"/>
        <v>0</v>
      </c>
      <c r="AW42" s="292">
        <f t="shared" si="63"/>
        <v>0</v>
      </c>
      <c r="AX42">
        <f t="shared" si="63"/>
        <v>0</v>
      </c>
      <c r="AY42">
        <f t="shared" si="63"/>
        <v>0</v>
      </c>
      <c r="AZ42">
        <f t="shared" si="63"/>
        <v>0</v>
      </c>
      <c r="BA42">
        <f t="shared" si="63"/>
        <v>0</v>
      </c>
      <c r="BB42">
        <f t="shared" si="63"/>
        <v>0</v>
      </c>
      <c r="BC42">
        <f t="shared" si="63"/>
        <v>0</v>
      </c>
      <c r="BD42">
        <f t="shared" ref="BD42:CI42" si="64">BC42-($W$20*$A$2)</f>
        <v>0</v>
      </c>
      <c r="BE42">
        <f t="shared" si="64"/>
        <v>0</v>
      </c>
      <c r="BF42">
        <f t="shared" si="64"/>
        <v>0</v>
      </c>
      <c r="BG42">
        <f t="shared" si="64"/>
        <v>0</v>
      </c>
      <c r="BH42">
        <f t="shared" si="64"/>
        <v>0</v>
      </c>
      <c r="BI42" s="265">
        <f t="shared" si="64"/>
        <v>0</v>
      </c>
      <c r="BJ42" s="265">
        <f t="shared" si="64"/>
        <v>0</v>
      </c>
      <c r="BK42" s="265">
        <f t="shared" si="64"/>
        <v>0</v>
      </c>
      <c r="BL42" s="265">
        <f t="shared" si="64"/>
        <v>0</v>
      </c>
      <c r="BM42" s="265">
        <f t="shared" si="64"/>
        <v>0</v>
      </c>
      <c r="BN42" s="265">
        <f t="shared" si="64"/>
        <v>0</v>
      </c>
      <c r="BO42" s="265">
        <f t="shared" si="64"/>
        <v>0</v>
      </c>
      <c r="BP42" s="265">
        <f t="shared" si="64"/>
        <v>0</v>
      </c>
      <c r="BQ42" s="265">
        <f t="shared" si="64"/>
        <v>0</v>
      </c>
      <c r="BR42" s="265">
        <f t="shared" si="64"/>
        <v>0</v>
      </c>
      <c r="BS42" s="265">
        <f t="shared" si="64"/>
        <v>0</v>
      </c>
      <c r="BT42" s="265">
        <f t="shared" si="64"/>
        <v>0</v>
      </c>
      <c r="BU42" s="265">
        <f t="shared" si="64"/>
        <v>0</v>
      </c>
      <c r="BV42" s="265">
        <f t="shared" si="64"/>
        <v>0</v>
      </c>
      <c r="BW42" s="265">
        <f t="shared" si="64"/>
        <v>0</v>
      </c>
      <c r="BX42" s="265">
        <f t="shared" si="64"/>
        <v>0</v>
      </c>
      <c r="BY42" s="265">
        <f t="shared" si="64"/>
        <v>0</v>
      </c>
      <c r="BZ42" s="265">
        <f t="shared" si="64"/>
        <v>0</v>
      </c>
      <c r="CA42" s="265">
        <f t="shared" si="64"/>
        <v>0</v>
      </c>
      <c r="CB42" s="265">
        <f t="shared" si="64"/>
        <v>0</v>
      </c>
      <c r="CC42" s="265">
        <f t="shared" si="64"/>
        <v>0</v>
      </c>
      <c r="CD42" s="265">
        <f t="shared" si="64"/>
        <v>0</v>
      </c>
      <c r="CE42" s="265">
        <f t="shared" si="64"/>
        <v>0</v>
      </c>
      <c r="CF42" s="265">
        <f t="shared" si="64"/>
        <v>0</v>
      </c>
      <c r="CG42" s="265">
        <f t="shared" si="64"/>
        <v>0</v>
      </c>
      <c r="CH42" s="265">
        <f t="shared" si="64"/>
        <v>0</v>
      </c>
      <c r="CI42" s="265">
        <f t="shared" si="64"/>
        <v>0</v>
      </c>
      <c r="CJ42" s="265">
        <f t="shared" ref="CJ42:CW42" si="65">CI42-($W$20*$A$2)</f>
        <v>0</v>
      </c>
      <c r="CK42" s="265">
        <f t="shared" si="65"/>
        <v>0</v>
      </c>
      <c r="CL42" s="265">
        <f t="shared" si="65"/>
        <v>0</v>
      </c>
      <c r="CM42" s="265">
        <f t="shared" si="65"/>
        <v>0</v>
      </c>
      <c r="CN42" s="265">
        <f t="shared" si="65"/>
        <v>0</v>
      </c>
      <c r="CO42" s="265">
        <f t="shared" si="65"/>
        <v>0</v>
      </c>
      <c r="CP42" s="265">
        <f t="shared" si="65"/>
        <v>0</v>
      </c>
      <c r="CQ42" s="265">
        <f t="shared" si="65"/>
        <v>0</v>
      </c>
      <c r="CR42" s="265">
        <f t="shared" si="65"/>
        <v>0</v>
      </c>
      <c r="CS42" s="265">
        <f t="shared" si="65"/>
        <v>0</v>
      </c>
      <c r="CT42" s="265">
        <f t="shared" si="65"/>
        <v>0</v>
      </c>
      <c r="CU42" s="265">
        <f t="shared" si="65"/>
        <v>0</v>
      </c>
      <c r="CV42" s="265">
        <f t="shared" si="65"/>
        <v>0</v>
      </c>
      <c r="CW42" s="265">
        <f t="shared" si="65"/>
        <v>0</v>
      </c>
    </row>
    <row r="43" spans="1:101" x14ac:dyDescent="0.35">
      <c r="A43" t="s">
        <v>177</v>
      </c>
      <c r="C43" s="265"/>
      <c r="D43" s="265"/>
      <c r="E43" s="265"/>
      <c r="F43" s="265"/>
      <c r="G43" s="265"/>
      <c r="H43" s="265"/>
      <c r="I43" s="265"/>
      <c r="J43" s="265"/>
      <c r="K43" s="265"/>
      <c r="L43" s="265"/>
      <c r="M43" s="265"/>
      <c r="N43" s="265"/>
      <c r="O43" s="265"/>
      <c r="P43" s="265"/>
      <c r="Q43" s="265"/>
      <c r="R43" s="265"/>
      <c r="S43" s="265"/>
      <c r="T43" s="273"/>
      <c r="U43" s="280"/>
      <c r="V43" s="280"/>
      <c r="W43" s="280"/>
      <c r="X43" s="293">
        <f>X20-(X20*$A$2)</f>
        <v>0</v>
      </c>
      <c r="Y43" s="293">
        <f t="shared" ref="Y43:BD43" si="66">X43-($X$20*$A$2)</f>
        <v>0</v>
      </c>
      <c r="Z43" s="294">
        <f t="shared" si="66"/>
        <v>0</v>
      </c>
      <c r="AA43" s="295">
        <f t="shared" si="66"/>
        <v>0</v>
      </c>
      <c r="AB43" s="295">
        <f t="shared" si="66"/>
        <v>0</v>
      </c>
      <c r="AC43" s="295">
        <f t="shared" si="66"/>
        <v>0</v>
      </c>
      <c r="AD43" s="295">
        <f t="shared" si="66"/>
        <v>0</v>
      </c>
      <c r="AE43" s="295">
        <f t="shared" si="66"/>
        <v>0</v>
      </c>
      <c r="AF43" s="296">
        <f t="shared" si="66"/>
        <v>0</v>
      </c>
      <c r="AG43" s="296">
        <f t="shared" si="66"/>
        <v>0</v>
      </c>
      <c r="AH43" s="296">
        <f t="shared" si="66"/>
        <v>0</v>
      </c>
      <c r="AI43" s="296">
        <f t="shared" si="66"/>
        <v>0</v>
      </c>
      <c r="AJ43" s="296">
        <f t="shared" si="66"/>
        <v>0</v>
      </c>
      <c r="AK43" s="296">
        <f t="shared" si="66"/>
        <v>0</v>
      </c>
      <c r="AL43" s="297">
        <f t="shared" si="66"/>
        <v>0</v>
      </c>
      <c r="AM43" s="297">
        <f t="shared" si="66"/>
        <v>0</v>
      </c>
      <c r="AN43" s="297">
        <f t="shared" si="66"/>
        <v>0</v>
      </c>
      <c r="AO43" s="297">
        <f t="shared" si="66"/>
        <v>0</v>
      </c>
      <c r="AP43" s="297">
        <f t="shared" si="66"/>
        <v>0</v>
      </c>
      <c r="AQ43" s="297">
        <f t="shared" si="66"/>
        <v>0</v>
      </c>
      <c r="AR43" s="298">
        <f t="shared" si="66"/>
        <v>0</v>
      </c>
      <c r="AS43" s="298">
        <f t="shared" si="66"/>
        <v>0</v>
      </c>
      <c r="AT43" s="298">
        <f t="shared" si="66"/>
        <v>0</v>
      </c>
      <c r="AU43" s="298">
        <f t="shared" si="66"/>
        <v>0</v>
      </c>
      <c r="AV43" s="298">
        <f t="shared" si="66"/>
        <v>0</v>
      </c>
      <c r="AW43" s="298">
        <f t="shared" si="66"/>
        <v>0</v>
      </c>
      <c r="AX43">
        <f t="shared" si="66"/>
        <v>0</v>
      </c>
      <c r="AY43">
        <f t="shared" si="66"/>
        <v>0</v>
      </c>
      <c r="AZ43">
        <f t="shared" si="66"/>
        <v>0</v>
      </c>
      <c r="BA43">
        <f t="shared" si="66"/>
        <v>0</v>
      </c>
      <c r="BB43">
        <f t="shared" si="66"/>
        <v>0</v>
      </c>
      <c r="BC43">
        <f t="shared" si="66"/>
        <v>0</v>
      </c>
      <c r="BD43">
        <f t="shared" si="66"/>
        <v>0</v>
      </c>
      <c r="BE43">
        <f t="shared" ref="BE43:CJ43" si="67">BD43-($X$20*$A$2)</f>
        <v>0</v>
      </c>
      <c r="BF43">
        <f t="shared" si="67"/>
        <v>0</v>
      </c>
      <c r="BG43">
        <f t="shared" si="67"/>
        <v>0</v>
      </c>
      <c r="BH43">
        <f t="shared" si="67"/>
        <v>0</v>
      </c>
      <c r="BI43" s="265">
        <f t="shared" si="67"/>
        <v>0</v>
      </c>
      <c r="BJ43" s="265">
        <f t="shared" si="67"/>
        <v>0</v>
      </c>
      <c r="BK43" s="265">
        <f t="shared" si="67"/>
        <v>0</v>
      </c>
      <c r="BL43" s="265">
        <f t="shared" si="67"/>
        <v>0</v>
      </c>
      <c r="BM43" s="265">
        <f t="shared" si="67"/>
        <v>0</v>
      </c>
      <c r="BN43" s="265">
        <f t="shared" si="67"/>
        <v>0</v>
      </c>
      <c r="BO43" s="265">
        <f t="shared" si="67"/>
        <v>0</v>
      </c>
      <c r="BP43" s="265">
        <f t="shared" si="67"/>
        <v>0</v>
      </c>
      <c r="BQ43" s="265">
        <f t="shared" si="67"/>
        <v>0</v>
      </c>
      <c r="BR43" s="265">
        <f t="shared" si="67"/>
        <v>0</v>
      </c>
      <c r="BS43" s="265">
        <f t="shared" si="67"/>
        <v>0</v>
      </c>
      <c r="BT43" s="265">
        <f t="shared" si="67"/>
        <v>0</v>
      </c>
      <c r="BU43" s="265">
        <f t="shared" si="67"/>
        <v>0</v>
      </c>
      <c r="BV43" s="265">
        <f t="shared" si="67"/>
        <v>0</v>
      </c>
      <c r="BW43" s="265">
        <f t="shared" si="67"/>
        <v>0</v>
      </c>
      <c r="BX43" s="265">
        <f t="shared" si="67"/>
        <v>0</v>
      </c>
      <c r="BY43" s="265">
        <f t="shared" si="67"/>
        <v>0</v>
      </c>
      <c r="BZ43" s="265">
        <f t="shared" si="67"/>
        <v>0</v>
      </c>
      <c r="CA43" s="265">
        <f t="shared" si="67"/>
        <v>0</v>
      </c>
      <c r="CB43" s="265">
        <f t="shared" si="67"/>
        <v>0</v>
      </c>
      <c r="CC43" s="265">
        <f t="shared" si="67"/>
        <v>0</v>
      </c>
      <c r="CD43" s="265">
        <f t="shared" si="67"/>
        <v>0</v>
      </c>
      <c r="CE43" s="265">
        <f t="shared" si="67"/>
        <v>0</v>
      </c>
      <c r="CF43" s="265">
        <f t="shared" si="67"/>
        <v>0</v>
      </c>
      <c r="CG43" s="265">
        <f t="shared" si="67"/>
        <v>0</v>
      </c>
      <c r="CH43" s="265">
        <f t="shared" si="67"/>
        <v>0</v>
      </c>
      <c r="CI43" s="265">
        <f t="shared" si="67"/>
        <v>0</v>
      </c>
      <c r="CJ43" s="265">
        <f t="shared" si="67"/>
        <v>0</v>
      </c>
      <c r="CK43" s="265">
        <f t="shared" ref="CK43:CW43" si="68">CJ43-($X$20*$A$2)</f>
        <v>0</v>
      </c>
      <c r="CL43" s="265">
        <f t="shared" si="68"/>
        <v>0</v>
      </c>
      <c r="CM43" s="265">
        <f t="shared" si="68"/>
        <v>0</v>
      </c>
      <c r="CN43" s="265">
        <f t="shared" si="68"/>
        <v>0</v>
      </c>
      <c r="CO43" s="265">
        <f t="shared" si="68"/>
        <v>0</v>
      </c>
      <c r="CP43" s="265">
        <f t="shared" si="68"/>
        <v>0</v>
      </c>
      <c r="CQ43" s="265">
        <f t="shared" si="68"/>
        <v>0</v>
      </c>
      <c r="CR43" s="265">
        <f t="shared" si="68"/>
        <v>0</v>
      </c>
      <c r="CS43" s="265">
        <f t="shared" si="68"/>
        <v>0</v>
      </c>
      <c r="CT43" s="265">
        <f t="shared" si="68"/>
        <v>0</v>
      </c>
      <c r="CU43" s="265">
        <f t="shared" si="68"/>
        <v>0</v>
      </c>
      <c r="CV43" s="265">
        <f t="shared" si="68"/>
        <v>0</v>
      </c>
      <c r="CW43" s="265">
        <f t="shared" si="68"/>
        <v>0</v>
      </c>
    </row>
    <row r="44" spans="1:101" x14ac:dyDescent="0.35">
      <c r="A44" t="s">
        <v>178</v>
      </c>
      <c r="C44" s="265"/>
      <c r="D44" s="265"/>
      <c r="E44" s="265"/>
      <c r="F44" s="265"/>
      <c r="G44" s="265"/>
      <c r="H44" s="265"/>
      <c r="I44" s="265"/>
      <c r="J44" s="265"/>
      <c r="K44" s="265"/>
      <c r="L44" s="265"/>
      <c r="M44" s="265"/>
      <c r="N44" s="265"/>
      <c r="O44" s="265"/>
      <c r="P44" s="265"/>
      <c r="Q44" s="265"/>
      <c r="R44" s="265"/>
      <c r="S44" s="265"/>
      <c r="T44" s="273"/>
      <c r="U44" s="280"/>
      <c r="V44" s="280"/>
      <c r="W44" s="280"/>
      <c r="X44" s="280"/>
      <c r="Y44" s="299">
        <f>Y20-(Y20*$A$2)</f>
        <v>0</v>
      </c>
      <c r="Z44" s="300">
        <f t="shared" ref="Z44:BE44" si="69">Y44-($Y$20*$A$2)</f>
        <v>0</v>
      </c>
      <c r="AA44" s="301">
        <f t="shared" si="69"/>
        <v>0</v>
      </c>
      <c r="AB44" s="301">
        <f t="shared" si="69"/>
        <v>0</v>
      </c>
      <c r="AC44" s="301">
        <f t="shared" si="69"/>
        <v>0</v>
      </c>
      <c r="AD44" s="301">
        <f t="shared" si="69"/>
        <v>0</v>
      </c>
      <c r="AE44" s="301">
        <f t="shared" si="69"/>
        <v>0</v>
      </c>
      <c r="AF44" s="302">
        <f t="shared" si="69"/>
        <v>0</v>
      </c>
      <c r="AG44" s="302">
        <f t="shared" si="69"/>
        <v>0</v>
      </c>
      <c r="AH44" s="302">
        <f t="shared" si="69"/>
        <v>0</v>
      </c>
      <c r="AI44" s="302">
        <f t="shared" si="69"/>
        <v>0</v>
      </c>
      <c r="AJ44" s="302">
        <f t="shared" si="69"/>
        <v>0</v>
      </c>
      <c r="AK44" s="302">
        <f t="shared" si="69"/>
        <v>0</v>
      </c>
      <c r="AL44" s="303">
        <f t="shared" si="69"/>
        <v>0</v>
      </c>
      <c r="AM44" s="303">
        <f t="shared" si="69"/>
        <v>0</v>
      </c>
      <c r="AN44" s="303">
        <f t="shared" si="69"/>
        <v>0</v>
      </c>
      <c r="AO44" s="303">
        <f t="shared" si="69"/>
        <v>0</v>
      </c>
      <c r="AP44" s="303">
        <f t="shared" si="69"/>
        <v>0</v>
      </c>
      <c r="AQ44" s="303">
        <f t="shared" si="69"/>
        <v>0</v>
      </c>
      <c r="AR44" s="304">
        <f t="shared" si="69"/>
        <v>0</v>
      </c>
      <c r="AS44" s="304">
        <f t="shared" si="69"/>
        <v>0</v>
      </c>
      <c r="AT44" s="304">
        <f t="shared" si="69"/>
        <v>0</v>
      </c>
      <c r="AU44" s="304">
        <f t="shared" si="69"/>
        <v>0</v>
      </c>
      <c r="AV44" s="304">
        <f t="shared" si="69"/>
        <v>0</v>
      </c>
      <c r="AW44" s="304">
        <f t="shared" si="69"/>
        <v>0</v>
      </c>
      <c r="AX44">
        <f t="shared" si="69"/>
        <v>0</v>
      </c>
      <c r="AY44">
        <f t="shared" si="69"/>
        <v>0</v>
      </c>
      <c r="AZ44">
        <f t="shared" si="69"/>
        <v>0</v>
      </c>
      <c r="BA44">
        <f t="shared" si="69"/>
        <v>0</v>
      </c>
      <c r="BB44">
        <f t="shared" si="69"/>
        <v>0</v>
      </c>
      <c r="BC44">
        <f t="shared" si="69"/>
        <v>0</v>
      </c>
      <c r="BD44">
        <f t="shared" si="69"/>
        <v>0</v>
      </c>
      <c r="BE44">
        <f t="shared" si="69"/>
        <v>0</v>
      </c>
      <c r="BF44">
        <f t="shared" ref="BF44:CK44" si="70">BE44-($Y$20*$A$2)</f>
        <v>0</v>
      </c>
      <c r="BG44">
        <f t="shared" si="70"/>
        <v>0</v>
      </c>
      <c r="BH44">
        <f t="shared" si="70"/>
        <v>0</v>
      </c>
      <c r="BI44" s="265">
        <f t="shared" si="70"/>
        <v>0</v>
      </c>
      <c r="BJ44" s="265">
        <f t="shared" si="70"/>
        <v>0</v>
      </c>
      <c r="BK44" s="265">
        <f t="shared" si="70"/>
        <v>0</v>
      </c>
      <c r="BL44" s="265">
        <f t="shared" si="70"/>
        <v>0</v>
      </c>
      <c r="BM44" s="265">
        <f t="shared" si="70"/>
        <v>0</v>
      </c>
      <c r="BN44" s="265">
        <f t="shared" si="70"/>
        <v>0</v>
      </c>
      <c r="BO44" s="265">
        <f t="shared" si="70"/>
        <v>0</v>
      </c>
      <c r="BP44" s="265">
        <f t="shared" si="70"/>
        <v>0</v>
      </c>
      <c r="BQ44" s="265">
        <f t="shared" si="70"/>
        <v>0</v>
      </c>
      <c r="BR44" s="265">
        <f t="shared" si="70"/>
        <v>0</v>
      </c>
      <c r="BS44" s="265">
        <f t="shared" si="70"/>
        <v>0</v>
      </c>
      <c r="BT44" s="265">
        <f t="shared" si="70"/>
        <v>0</v>
      </c>
      <c r="BU44" s="265">
        <f t="shared" si="70"/>
        <v>0</v>
      </c>
      <c r="BV44" s="265">
        <f t="shared" si="70"/>
        <v>0</v>
      </c>
      <c r="BW44" s="265">
        <f t="shared" si="70"/>
        <v>0</v>
      </c>
      <c r="BX44" s="265">
        <f t="shared" si="70"/>
        <v>0</v>
      </c>
      <c r="BY44" s="265">
        <f t="shared" si="70"/>
        <v>0</v>
      </c>
      <c r="BZ44" s="265">
        <f t="shared" si="70"/>
        <v>0</v>
      </c>
      <c r="CA44" s="265">
        <f t="shared" si="70"/>
        <v>0</v>
      </c>
      <c r="CB44" s="265">
        <f t="shared" si="70"/>
        <v>0</v>
      </c>
      <c r="CC44" s="265">
        <f t="shared" si="70"/>
        <v>0</v>
      </c>
      <c r="CD44" s="265">
        <f t="shared" si="70"/>
        <v>0</v>
      </c>
      <c r="CE44" s="265">
        <f t="shared" si="70"/>
        <v>0</v>
      </c>
      <c r="CF44" s="265">
        <f t="shared" si="70"/>
        <v>0</v>
      </c>
      <c r="CG44" s="265">
        <f t="shared" si="70"/>
        <v>0</v>
      </c>
      <c r="CH44" s="265">
        <f t="shared" si="70"/>
        <v>0</v>
      </c>
      <c r="CI44" s="265">
        <f t="shared" si="70"/>
        <v>0</v>
      </c>
      <c r="CJ44" s="265">
        <f t="shared" si="70"/>
        <v>0</v>
      </c>
      <c r="CK44" s="265">
        <f t="shared" si="70"/>
        <v>0</v>
      </c>
      <c r="CL44" s="265">
        <f t="shared" ref="CL44:CW44" si="71">CK44-($Y$20*$A$2)</f>
        <v>0</v>
      </c>
      <c r="CM44" s="265">
        <f t="shared" si="71"/>
        <v>0</v>
      </c>
      <c r="CN44" s="265">
        <f t="shared" si="71"/>
        <v>0</v>
      </c>
      <c r="CO44" s="265">
        <f t="shared" si="71"/>
        <v>0</v>
      </c>
      <c r="CP44" s="265">
        <f t="shared" si="71"/>
        <v>0</v>
      </c>
      <c r="CQ44" s="265">
        <f t="shared" si="71"/>
        <v>0</v>
      </c>
      <c r="CR44" s="265">
        <f t="shared" si="71"/>
        <v>0</v>
      </c>
      <c r="CS44" s="265">
        <f t="shared" si="71"/>
        <v>0</v>
      </c>
      <c r="CT44" s="265">
        <f t="shared" si="71"/>
        <v>0</v>
      </c>
      <c r="CU44" s="265">
        <f t="shared" si="71"/>
        <v>0</v>
      </c>
      <c r="CV44" s="265">
        <f t="shared" si="71"/>
        <v>0</v>
      </c>
      <c r="CW44" s="265">
        <f t="shared" si="71"/>
        <v>0</v>
      </c>
    </row>
    <row r="45" spans="1:101" x14ac:dyDescent="0.35">
      <c r="A45" t="s">
        <v>179</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7">
        <f>Z20-(Z20*$A$2)</f>
        <v>0</v>
      </c>
      <c r="AA45" s="267">
        <f t="shared" ref="AA45:BF45" si="72">Z45-($Z$20*$A$2)</f>
        <v>0</v>
      </c>
      <c r="AB45" s="267">
        <f t="shared" si="72"/>
        <v>0</v>
      </c>
      <c r="AC45" s="267">
        <f t="shared" si="72"/>
        <v>0</v>
      </c>
      <c r="AD45" s="267">
        <f t="shared" si="72"/>
        <v>0</v>
      </c>
      <c r="AE45" s="267">
        <f t="shared" si="72"/>
        <v>0</v>
      </c>
      <c r="AF45" s="268">
        <f t="shared" si="72"/>
        <v>0</v>
      </c>
      <c r="AG45" s="269">
        <f t="shared" si="72"/>
        <v>0</v>
      </c>
      <c r="AH45" s="269">
        <f t="shared" si="72"/>
        <v>0</v>
      </c>
      <c r="AI45" s="269">
        <f t="shared" si="72"/>
        <v>0</v>
      </c>
      <c r="AJ45" s="269">
        <f t="shared" si="72"/>
        <v>0</v>
      </c>
      <c r="AK45" s="269">
        <f t="shared" si="72"/>
        <v>0</v>
      </c>
      <c r="AL45" s="270">
        <f t="shared" si="72"/>
        <v>0</v>
      </c>
      <c r="AM45" s="270">
        <f t="shared" si="72"/>
        <v>0</v>
      </c>
      <c r="AN45" s="270">
        <f t="shared" si="72"/>
        <v>0</v>
      </c>
      <c r="AO45" s="270">
        <f t="shared" si="72"/>
        <v>0</v>
      </c>
      <c r="AP45" s="270">
        <f t="shared" si="72"/>
        <v>0</v>
      </c>
      <c r="AQ45" s="270">
        <f t="shared" si="72"/>
        <v>0</v>
      </c>
      <c r="AR45" s="271">
        <f t="shared" si="72"/>
        <v>0</v>
      </c>
      <c r="AS45" s="271">
        <f t="shared" si="72"/>
        <v>0</v>
      </c>
      <c r="AT45" s="271">
        <f t="shared" si="72"/>
        <v>0</v>
      </c>
      <c r="AU45" s="271">
        <f t="shared" si="72"/>
        <v>0</v>
      </c>
      <c r="AV45" s="271">
        <f t="shared" si="72"/>
        <v>0</v>
      </c>
      <c r="AW45" s="271">
        <f t="shared" si="72"/>
        <v>0</v>
      </c>
      <c r="AX45" s="272">
        <f t="shared" si="72"/>
        <v>0</v>
      </c>
      <c r="AY45" s="272">
        <f t="shared" si="72"/>
        <v>0</v>
      </c>
      <c r="AZ45" s="272">
        <f t="shared" si="72"/>
        <v>0</v>
      </c>
      <c r="BA45" s="272">
        <f t="shared" si="72"/>
        <v>0</v>
      </c>
      <c r="BB45" s="272">
        <f t="shared" si="72"/>
        <v>0</v>
      </c>
      <c r="BC45" s="272">
        <f t="shared" si="72"/>
        <v>0</v>
      </c>
      <c r="BD45">
        <f t="shared" si="72"/>
        <v>0</v>
      </c>
      <c r="BE45">
        <f t="shared" si="72"/>
        <v>0</v>
      </c>
      <c r="BF45">
        <f t="shared" si="72"/>
        <v>0</v>
      </c>
      <c r="BG45">
        <f t="shared" ref="BG45:CL45" si="73">BF45-($Z$20*$A$2)</f>
        <v>0</v>
      </c>
      <c r="BH45">
        <f t="shared" si="73"/>
        <v>0</v>
      </c>
      <c r="BI45" s="265">
        <f t="shared" si="73"/>
        <v>0</v>
      </c>
      <c r="BJ45" s="265">
        <f t="shared" si="73"/>
        <v>0</v>
      </c>
      <c r="BK45" s="265">
        <f t="shared" si="73"/>
        <v>0</v>
      </c>
      <c r="BL45" s="265">
        <f t="shared" si="73"/>
        <v>0</v>
      </c>
      <c r="BM45" s="265">
        <f t="shared" si="73"/>
        <v>0</v>
      </c>
      <c r="BN45" s="265">
        <f t="shared" si="73"/>
        <v>0</v>
      </c>
      <c r="BO45" s="265">
        <f t="shared" si="73"/>
        <v>0</v>
      </c>
      <c r="BP45" s="265">
        <f t="shared" si="73"/>
        <v>0</v>
      </c>
      <c r="BQ45" s="265">
        <f t="shared" si="73"/>
        <v>0</v>
      </c>
      <c r="BR45" s="265">
        <f t="shared" si="73"/>
        <v>0</v>
      </c>
      <c r="BS45" s="265">
        <f t="shared" si="73"/>
        <v>0</v>
      </c>
      <c r="BT45" s="265">
        <f t="shared" si="73"/>
        <v>0</v>
      </c>
      <c r="BU45" s="265">
        <f t="shared" si="73"/>
        <v>0</v>
      </c>
      <c r="BV45" s="265">
        <f t="shared" si="73"/>
        <v>0</v>
      </c>
      <c r="BW45" s="265">
        <f t="shared" si="73"/>
        <v>0</v>
      </c>
      <c r="BX45" s="265">
        <f t="shared" si="73"/>
        <v>0</v>
      </c>
      <c r="BY45" s="265">
        <f t="shared" si="73"/>
        <v>0</v>
      </c>
      <c r="BZ45" s="265">
        <f t="shared" si="73"/>
        <v>0</v>
      </c>
      <c r="CA45" s="265">
        <f t="shared" si="73"/>
        <v>0</v>
      </c>
      <c r="CB45" s="265">
        <f t="shared" si="73"/>
        <v>0</v>
      </c>
      <c r="CC45" s="265">
        <f t="shared" si="73"/>
        <v>0</v>
      </c>
      <c r="CD45" s="265">
        <f t="shared" si="73"/>
        <v>0</v>
      </c>
      <c r="CE45" s="265">
        <f t="shared" si="73"/>
        <v>0</v>
      </c>
      <c r="CF45" s="265">
        <f t="shared" si="73"/>
        <v>0</v>
      </c>
      <c r="CG45" s="265">
        <f t="shared" si="73"/>
        <v>0</v>
      </c>
      <c r="CH45" s="265">
        <f t="shared" si="73"/>
        <v>0</v>
      </c>
      <c r="CI45" s="265">
        <f t="shared" si="73"/>
        <v>0</v>
      </c>
      <c r="CJ45" s="265">
        <f t="shared" si="73"/>
        <v>0</v>
      </c>
      <c r="CK45" s="265">
        <f t="shared" si="73"/>
        <v>0</v>
      </c>
      <c r="CL45" s="265">
        <f t="shared" si="73"/>
        <v>0</v>
      </c>
      <c r="CM45" s="265">
        <f t="shared" ref="CM45:CW45" si="74">CL45-($Z$20*$A$2)</f>
        <v>0</v>
      </c>
      <c r="CN45" s="265">
        <f t="shared" si="74"/>
        <v>0</v>
      </c>
      <c r="CO45" s="265">
        <f t="shared" si="74"/>
        <v>0</v>
      </c>
      <c r="CP45" s="265">
        <f t="shared" si="74"/>
        <v>0</v>
      </c>
      <c r="CQ45" s="265">
        <f t="shared" si="74"/>
        <v>0</v>
      </c>
      <c r="CR45" s="265">
        <f t="shared" si="74"/>
        <v>0</v>
      </c>
      <c r="CS45" s="265">
        <f t="shared" si="74"/>
        <v>0</v>
      </c>
      <c r="CT45" s="265">
        <f t="shared" si="74"/>
        <v>0</v>
      </c>
      <c r="CU45" s="265">
        <f t="shared" si="74"/>
        <v>0</v>
      </c>
      <c r="CV45" s="265">
        <f t="shared" si="74"/>
        <v>0</v>
      </c>
      <c r="CW45" s="265">
        <f t="shared" si="74"/>
        <v>0</v>
      </c>
    </row>
    <row r="46" spans="1:101" x14ac:dyDescent="0.35">
      <c r="A46" t="s">
        <v>180</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73"/>
      <c r="AA46" s="274">
        <f>AA20-(AA20*$A$2)</f>
        <v>0</v>
      </c>
      <c r="AB46" s="274">
        <f t="shared" ref="AB46:BG46" si="75">AA46-($AA$20*$A$2)</f>
        <v>0</v>
      </c>
      <c r="AC46" s="274">
        <f t="shared" si="75"/>
        <v>0</v>
      </c>
      <c r="AD46" s="274">
        <f t="shared" si="75"/>
        <v>0</v>
      </c>
      <c r="AE46" s="274">
        <f t="shared" si="75"/>
        <v>0</v>
      </c>
      <c r="AF46" s="275">
        <f t="shared" si="75"/>
        <v>0</v>
      </c>
      <c r="AG46" s="276">
        <f t="shared" si="75"/>
        <v>0</v>
      </c>
      <c r="AH46" s="276">
        <f t="shared" si="75"/>
        <v>0</v>
      </c>
      <c r="AI46" s="276">
        <f t="shared" si="75"/>
        <v>0</v>
      </c>
      <c r="AJ46" s="276">
        <f t="shared" si="75"/>
        <v>0</v>
      </c>
      <c r="AK46" s="276">
        <f t="shared" si="75"/>
        <v>0</v>
      </c>
      <c r="AL46" s="277">
        <f t="shared" si="75"/>
        <v>0</v>
      </c>
      <c r="AM46" s="277">
        <f t="shared" si="75"/>
        <v>0</v>
      </c>
      <c r="AN46" s="277">
        <f t="shared" si="75"/>
        <v>0</v>
      </c>
      <c r="AO46" s="277">
        <f t="shared" si="75"/>
        <v>0</v>
      </c>
      <c r="AP46" s="277">
        <f t="shared" si="75"/>
        <v>0</v>
      </c>
      <c r="AQ46" s="277">
        <f t="shared" si="75"/>
        <v>0</v>
      </c>
      <c r="AR46" s="278">
        <f t="shared" si="75"/>
        <v>0</v>
      </c>
      <c r="AS46" s="278">
        <f t="shared" si="75"/>
        <v>0</v>
      </c>
      <c r="AT46" s="278">
        <f t="shared" si="75"/>
        <v>0</v>
      </c>
      <c r="AU46" s="278">
        <f t="shared" si="75"/>
        <v>0</v>
      </c>
      <c r="AV46" s="278">
        <f t="shared" si="75"/>
        <v>0</v>
      </c>
      <c r="AW46" s="278">
        <f t="shared" si="75"/>
        <v>0</v>
      </c>
      <c r="AX46" s="279">
        <f t="shared" si="75"/>
        <v>0</v>
      </c>
      <c r="AY46" s="279">
        <f t="shared" si="75"/>
        <v>0</v>
      </c>
      <c r="AZ46" s="279">
        <f t="shared" si="75"/>
        <v>0</v>
      </c>
      <c r="BA46" s="279">
        <f t="shared" si="75"/>
        <v>0</v>
      </c>
      <c r="BB46" s="279">
        <f t="shared" si="75"/>
        <v>0</v>
      </c>
      <c r="BC46" s="279">
        <f t="shared" si="75"/>
        <v>0</v>
      </c>
      <c r="BD46">
        <f t="shared" si="75"/>
        <v>0</v>
      </c>
      <c r="BE46">
        <f t="shared" si="75"/>
        <v>0</v>
      </c>
      <c r="BF46">
        <f t="shared" si="75"/>
        <v>0</v>
      </c>
      <c r="BG46">
        <f t="shared" si="75"/>
        <v>0</v>
      </c>
      <c r="BH46">
        <f t="shared" ref="BH46:CM46" si="76">BG46-($AA$20*$A$2)</f>
        <v>0</v>
      </c>
      <c r="BI46" s="265">
        <f t="shared" si="76"/>
        <v>0</v>
      </c>
      <c r="BJ46" s="265">
        <f t="shared" si="76"/>
        <v>0</v>
      </c>
      <c r="BK46" s="265">
        <f t="shared" si="76"/>
        <v>0</v>
      </c>
      <c r="BL46" s="265">
        <f t="shared" si="76"/>
        <v>0</v>
      </c>
      <c r="BM46" s="265">
        <f t="shared" si="76"/>
        <v>0</v>
      </c>
      <c r="BN46" s="265">
        <f t="shared" si="76"/>
        <v>0</v>
      </c>
      <c r="BO46" s="265">
        <f t="shared" si="76"/>
        <v>0</v>
      </c>
      <c r="BP46" s="265">
        <f t="shared" si="76"/>
        <v>0</v>
      </c>
      <c r="BQ46" s="265">
        <f t="shared" si="76"/>
        <v>0</v>
      </c>
      <c r="BR46" s="265">
        <f t="shared" si="76"/>
        <v>0</v>
      </c>
      <c r="BS46" s="265">
        <f t="shared" si="76"/>
        <v>0</v>
      </c>
      <c r="BT46" s="265">
        <f t="shared" si="76"/>
        <v>0</v>
      </c>
      <c r="BU46" s="265">
        <f t="shared" si="76"/>
        <v>0</v>
      </c>
      <c r="BV46" s="265">
        <f t="shared" si="76"/>
        <v>0</v>
      </c>
      <c r="BW46" s="265">
        <f t="shared" si="76"/>
        <v>0</v>
      </c>
      <c r="BX46" s="265">
        <f t="shared" si="76"/>
        <v>0</v>
      </c>
      <c r="BY46" s="265">
        <f t="shared" si="76"/>
        <v>0</v>
      </c>
      <c r="BZ46" s="265">
        <f t="shared" si="76"/>
        <v>0</v>
      </c>
      <c r="CA46" s="265">
        <f t="shared" si="76"/>
        <v>0</v>
      </c>
      <c r="CB46" s="265">
        <f t="shared" si="76"/>
        <v>0</v>
      </c>
      <c r="CC46" s="265">
        <f t="shared" si="76"/>
        <v>0</v>
      </c>
      <c r="CD46" s="265">
        <f t="shared" si="76"/>
        <v>0</v>
      </c>
      <c r="CE46" s="265">
        <f t="shared" si="76"/>
        <v>0</v>
      </c>
      <c r="CF46" s="265">
        <f t="shared" si="76"/>
        <v>0</v>
      </c>
      <c r="CG46" s="265">
        <f t="shared" si="76"/>
        <v>0</v>
      </c>
      <c r="CH46" s="265">
        <f t="shared" si="76"/>
        <v>0</v>
      </c>
      <c r="CI46" s="265">
        <f t="shared" si="76"/>
        <v>0</v>
      </c>
      <c r="CJ46" s="265">
        <f t="shared" si="76"/>
        <v>0</v>
      </c>
      <c r="CK46" s="265">
        <f t="shared" si="76"/>
        <v>0</v>
      </c>
      <c r="CL46" s="265">
        <f t="shared" si="76"/>
        <v>0</v>
      </c>
      <c r="CM46" s="265">
        <f t="shared" si="76"/>
        <v>0</v>
      </c>
      <c r="CN46" s="265">
        <f t="shared" ref="CN46:CW46" si="77">CM46-($AA$20*$A$2)</f>
        <v>0</v>
      </c>
      <c r="CO46" s="265">
        <f t="shared" si="77"/>
        <v>0</v>
      </c>
      <c r="CP46" s="265">
        <f t="shared" si="77"/>
        <v>0</v>
      </c>
      <c r="CQ46" s="265">
        <f t="shared" si="77"/>
        <v>0</v>
      </c>
      <c r="CR46" s="265">
        <f t="shared" si="77"/>
        <v>0</v>
      </c>
      <c r="CS46" s="265">
        <f t="shared" si="77"/>
        <v>0</v>
      </c>
      <c r="CT46" s="265">
        <f t="shared" si="77"/>
        <v>0</v>
      </c>
      <c r="CU46" s="265">
        <f t="shared" si="77"/>
        <v>0</v>
      </c>
      <c r="CV46" s="265">
        <f t="shared" si="77"/>
        <v>0</v>
      </c>
      <c r="CW46" s="265">
        <f t="shared" si="77"/>
        <v>0</v>
      </c>
    </row>
    <row r="47" spans="1:101" x14ac:dyDescent="0.35">
      <c r="A47" t="s">
        <v>181</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73"/>
      <c r="AA47" s="280"/>
      <c r="AB47" s="281">
        <f>AB20-(AB20*$A$2)</f>
        <v>0</v>
      </c>
      <c r="AC47" s="281">
        <f t="shared" ref="AC47:BH47" si="78">AB47-($AB$20*$A$2)</f>
        <v>0</v>
      </c>
      <c r="AD47" s="281">
        <f t="shared" si="78"/>
        <v>0</v>
      </c>
      <c r="AE47" s="281">
        <f t="shared" si="78"/>
        <v>0</v>
      </c>
      <c r="AF47" s="282">
        <f t="shared" si="78"/>
        <v>0</v>
      </c>
      <c r="AG47" s="283">
        <f t="shared" si="78"/>
        <v>0</v>
      </c>
      <c r="AH47" s="283">
        <f t="shared" si="78"/>
        <v>0</v>
      </c>
      <c r="AI47" s="283">
        <f t="shared" si="78"/>
        <v>0</v>
      </c>
      <c r="AJ47" s="283">
        <f t="shared" si="78"/>
        <v>0</v>
      </c>
      <c r="AK47" s="283">
        <f t="shared" si="78"/>
        <v>0</v>
      </c>
      <c r="AL47" s="284">
        <f t="shared" si="78"/>
        <v>0</v>
      </c>
      <c r="AM47" s="284">
        <f t="shared" si="78"/>
        <v>0</v>
      </c>
      <c r="AN47" s="284">
        <f t="shared" si="78"/>
        <v>0</v>
      </c>
      <c r="AO47" s="284">
        <f t="shared" si="78"/>
        <v>0</v>
      </c>
      <c r="AP47" s="284">
        <f t="shared" si="78"/>
        <v>0</v>
      </c>
      <c r="AQ47" s="284">
        <f t="shared" si="78"/>
        <v>0</v>
      </c>
      <c r="AR47" s="285">
        <f t="shared" si="78"/>
        <v>0</v>
      </c>
      <c r="AS47" s="285">
        <f t="shared" si="78"/>
        <v>0</v>
      </c>
      <c r="AT47" s="285">
        <f t="shared" si="78"/>
        <v>0</v>
      </c>
      <c r="AU47" s="285">
        <f t="shared" si="78"/>
        <v>0</v>
      </c>
      <c r="AV47" s="285">
        <f t="shared" si="78"/>
        <v>0</v>
      </c>
      <c r="AW47" s="285">
        <f t="shared" si="78"/>
        <v>0</v>
      </c>
      <c r="AX47" s="286">
        <f t="shared" si="78"/>
        <v>0</v>
      </c>
      <c r="AY47" s="286">
        <f t="shared" si="78"/>
        <v>0</v>
      </c>
      <c r="AZ47" s="286">
        <f t="shared" si="78"/>
        <v>0</v>
      </c>
      <c r="BA47" s="286">
        <f t="shared" si="78"/>
        <v>0</v>
      </c>
      <c r="BB47" s="286">
        <f t="shared" si="78"/>
        <v>0</v>
      </c>
      <c r="BC47" s="286">
        <f t="shared" si="78"/>
        <v>0</v>
      </c>
      <c r="BD47">
        <f t="shared" si="78"/>
        <v>0</v>
      </c>
      <c r="BE47">
        <f t="shared" si="78"/>
        <v>0</v>
      </c>
      <c r="BF47">
        <f t="shared" si="78"/>
        <v>0</v>
      </c>
      <c r="BG47">
        <f t="shared" si="78"/>
        <v>0</v>
      </c>
      <c r="BH47">
        <f t="shared" si="78"/>
        <v>0</v>
      </c>
      <c r="BI47" s="265">
        <f t="shared" ref="BI47:CN47" si="79">BH47-($AB$20*$A$2)</f>
        <v>0</v>
      </c>
      <c r="BJ47" s="265">
        <f t="shared" si="79"/>
        <v>0</v>
      </c>
      <c r="BK47" s="265">
        <f t="shared" si="79"/>
        <v>0</v>
      </c>
      <c r="BL47" s="265">
        <f t="shared" si="79"/>
        <v>0</v>
      </c>
      <c r="BM47" s="265">
        <f t="shared" si="79"/>
        <v>0</v>
      </c>
      <c r="BN47" s="265">
        <f t="shared" si="79"/>
        <v>0</v>
      </c>
      <c r="BO47" s="265">
        <f t="shared" si="79"/>
        <v>0</v>
      </c>
      <c r="BP47" s="265">
        <f t="shared" si="79"/>
        <v>0</v>
      </c>
      <c r="BQ47" s="265">
        <f t="shared" si="79"/>
        <v>0</v>
      </c>
      <c r="BR47" s="265">
        <f t="shared" si="79"/>
        <v>0</v>
      </c>
      <c r="BS47" s="265">
        <f t="shared" si="79"/>
        <v>0</v>
      </c>
      <c r="BT47" s="265">
        <f t="shared" si="79"/>
        <v>0</v>
      </c>
      <c r="BU47" s="265">
        <f t="shared" si="79"/>
        <v>0</v>
      </c>
      <c r="BV47" s="265">
        <f t="shared" si="79"/>
        <v>0</v>
      </c>
      <c r="BW47" s="265">
        <f t="shared" si="79"/>
        <v>0</v>
      </c>
      <c r="BX47" s="265">
        <f t="shared" si="79"/>
        <v>0</v>
      </c>
      <c r="BY47" s="265">
        <f t="shared" si="79"/>
        <v>0</v>
      </c>
      <c r="BZ47" s="265">
        <f t="shared" si="79"/>
        <v>0</v>
      </c>
      <c r="CA47" s="265">
        <f t="shared" si="79"/>
        <v>0</v>
      </c>
      <c r="CB47" s="265">
        <f t="shared" si="79"/>
        <v>0</v>
      </c>
      <c r="CC47" s="265">
        <f t="shared" si="79"/>
        <v>0</v>
      </c>
      <c r="CD47" s="265">
        <f t="shared" si="79"/>
        <v>0</v>
      </c>
      <c r="CE47" s="265">
        <f t="shared" si="79"/>
        <v>0</v>
      </c>
      <c r="CF47" s="265">
        <f t="shared" si="79"/>
        <v>0</v>
      </c>
      <c r="CG47" s="265">
        <f t="shared" si="79"/>
        <v>0</v>
      </c>
      <c r="CH47" s="265">
        <f t="shared" si="79"/>
        <v>0</v>
      </c>
      <c r="CI47" s="265">
        <f t="shared" si="79"/>
        <v>0</v>
      </c>
      <c r="CJ47" s="265">
        <f t="shared" si="79"/>
        <v>0</v>
      </c>
      <c r="CK47" s="265">
        <f t="shared" si="79"/>
        <v>0</v>
      </c>
      <c r="CL47" s="265">
        <f t="shared" si="79"/>
        <v>0</v>
      </c>
      <c r="CM47" s="265">
        <f t="shared" si="79"/>
        <v>0</v>
      </c>
      <c r="CN47" s="265">
        <f t="shared" si="79"/>
        <v>0</v>
      </c>
      <c r="CO47" s="265">
        <f t="shared" ref="CO47:CW47" si="80">CN47-($AB$20*$A$2)</f>
        <v>0</v>
      </c>
      <c r="CP47" s="265">
        <f t="shared" si="80"/>
        <v>0</v>
      </c>
      <c r="CQ47" s="265">
        <f t="shared" si="80"/>
        <v>0</v>
      </c>
      <c r="CR47" s="265">
        <f t="shared" si="80"/>
        <v>0</v>
      </c>
      <c r="CS47" s="265">
        <f t="shared" si="80"/>
        <v>0</v>
      </c>
      <c r="CT47" s="265">
        <f t="shared" si="80"/>
        <v>0</v>
      </c>
      <c r="CU47" s="265">
        <f t="shared" si="80"/>
        <v>0</v>
      </c>
      <c r="CV47" s="265">
        <f t="shared" si="80"/>
        <v>0</v>
      </c>
      <c r="CW47" s="265">
        <f t="shared" si="80"/>
        <v>0</v>
      </c>
    </row>
    <row r="48" spans="1:101" x14ac:dyDescent="0.35">
      <c r="A48" t="s">
        <v>182</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73"/>
      <c r="AA48" s="280"/>
      <c r="AB48" s="280"/>
      <c r="AC48" s="287">
        <f>AC20-(AC20*$A$2)</f>
        <v>0</v>
      </c>
      <c r="AD48" s="287">
        <f t="shared" ref="AD48:BI48" si="81">AC48-($AC$20*$A$2)</f>
        <v>0</v>
      </c>
      <c r="AE48" s="287">
        <f t="shared" si="81"/>
        <v>0</v>
      </c>
      <c r="AF48" s="288">
        <f t="shared" si="81"/>
        <v>0</v>
      </c>
      <c r="AG48" s="289">
        <f t="shared" si="81"/>
        <v>0</v>
      </c>
      <c r="AH48" s="289">
        <f t="shared" si="81"/>
        <v>0</v>
      </c>
      <c r="AI48" s="289">
        <f t="shared" si="81"/>
        <v>0</v>
      </c>
      <c r="AJ48" s="289">
        <f t="shared" si="81"/>
        <v>0</v>
      </c>
      <c r="AK48" s="289">
        <f t="shared" si="81"/>
        <v>0</v>
      </c>
      <c r="AL48" s="290">
        <f t="shared" si="81"/>
        <v>0</v>
      </c>
      <c r="AM48" s="290">
        <f t="shared" si="81"/>
        <v>0</v>
      </c>
      <c r="AN48" s="290">
        <f t="shared" si="81"/>
        <v>0</v>
      </c>
      <c r="AO48" s="290">
        <f t="shared" si="81"/>
        <v>0</v>
      </c>
      <c r="AP48" s="290">
        <f t="shared" si="81"/>
        <v>0</v>
      </c>
      <c r="AQ48" s="290">
        <f t="shared" si="81"/>
        <v>0</v>
      </c>
      <c r="AR48" s="291">
        <f t="shared" si="81"/>
        <v>0</v>
      </c>
      <c r="AS48" s="291">
        <f t="shared" si="81"/>
        <v>0</v>
      </c>
      <c r="AT48" s="291">
        <f t="shared" si="81"/>
        <v>0</v>
      </c>
      <c r="AU48" s="291">
        <f t="shared" si="81"/>
        <v>0</v>
      </c>
      <c r="AV48" s="291">
        <f t="shared" si="81"/>
        <v>0</v>
      </c>
      <c r="AW48" s="291">
        <f t="shared" si="81"/>
        <v>0</v>
      </c>
      <c r="AX48" s="292">
        <f t="shared" si="81"/>
        <v>0</v>
      </c>
      <c r="AY48" s="292">
        <f t="shared" si="81"/>
        <v>0</v>
      </c>
      <c r="AZ48" s="292">
        <f t="shared" si="81"/>
        <v>0</v>
      </c>
      <c r="BA48" s="292">
        <f t="shared" si="81"/>
        <v>0</v>
      </c>
      <c r="BB48" s="292">
        <f t="shared" si="81"/>
        <v>0</v>
      </c>
      <c r="BC48" s="292">
        <f t="shared" si="81"/>
        <v>0</v>
      </c>
      <c r="BD48">
        <f t="shared" si="81"/>
        <v>0</v>
      </c>
      <c r="BE48">
        <f t="shared" si="81"/>
        <v>0</v>
      </c>
      <c r="BF48">
        <f t="shared" si="81"/>
        <v>0</v>
      </c>
      <c r="BG48">
        <f t="shared" si="81"/>
        <v>0</v>
      </c>
      <c r="BH48">
        <f t="shared" si="81"/>
        <v>0</v>
      </c>
      <c r="BI48" s="265">
        <f t="shared" si="81"/>
        <v>0</v>
      </c>
      <c r="BJ48" s="265">
        <f t="shared" ref="BJ48:CO48" si="82">BI48-($AC$20*$A$2)</f>
        <v>0</v>
      </c>
      <c r="BK48" s="265">
        <f t="shared" si="82"/>
        <v>0</v>
      </c>
      <c r="BL48" s="265">
        <f t="shared" si="82"/>
        <v>0</v>
      </c>
      <c r="BM48" s="265">
        <f t="shared" si="82"/>
        <v>0</v>
      </c>
      <c r="BN48" s="265">
        <f t="shared" si="82"/>
        <v>0</v>
      </c>
      <c r="BO48" s="265">
        <f t="shared" si="82"/>
        <v>0</v>
      </c>
      <c r="BP48" s="265">
        <f t="shared" si="82"/>
        <v>0</v>
      </c>
      <c r="BQ48" s="265">
        <f t="shared" si="82"/>
        <v>0</v>
      </c>
      <c r="BR48" s="265">
        <f t="shared" si="82"/>
        <v>0</v>
      </c>
      <c r="BS48" s="265">
        <f t="shared" si="82"/>
        <v>0</v>
      </c>
      <c r="BT48" s="265">
        <f t="shared" si="82"/>
        <v>0</v>
      </c>
      <c r="BU48" s="265">
        <f t="shared" si="82"/>
        <v>0</v>
      </c>
      <c r="BV48" s="265">
        <f t="shared" si="82"/>
        <v>0</v>
      </c>
      <c r="BW48" s="265">
        <f t="shared" si="82"/>
        <v>0</v>
      </c>
      <c r="BX48" s="265">
        <f t="shared" si="82"/>
        <v>0</v>
      </c>
      <c r="BY48" s="265">
        <f t="shared" si="82"/>
        <v>0</v>
      </c>
      <c r="BZ48" s="265">
        <f t="shared" si="82"/>
        <v>0</v>
      </c>
      <c r="CA48" s="265">
        <f t="shared" si="82"/>
        <v>0</v>
      </c>
      <c r="CB48" s="265">
        <f t="shared" si="82"/>
        <v>0</v>
      </c>
      <c r="CC48" s="265">
        <f t="shared" si="82"/>
        <v>0</v>
      </c>
      <c r="CD48" s="265">
        <f t="shared" si="82"/>
        <v>0</v>
      </c>
      <c r="CE48" s="265">
        <f t="shared" si="82"/>
        <v>0</v>
      </c>
      <c r="CF48" s="265">
        <f t="shared" si="82"/>
        <v>0</v>
      </c>
      <c r="CG48" s="265">
        <f t="shared" si="82"/>
        <v>0</v>
      </c>
      <c r="CH48" s="265">
        <f t="shared" si="82"/>
        <v>0</v>
      </c>
      <c r="CI48" s="265">
        <f t="shared" si="82"/>
        <v>0</v>
      </c>
      <c r="CJ48" s="265">
        <f t="shared" si="82"/>
        <v>0</v>
      </c>
      <c r="CK48" s="265">
        <f t="shared" si="82"/>
        <v>0</v>
      </c>
      <c r="CL48" s="265">
        <f t="shared" si="82"/>
        <v>0</v>
      </c>
      <c r="CM48" s="265">
        <f t="shared" si="82"/>
        <v>0</v>
      </c>
      <c r="CN48" s="265">
        <f t="shared" si="82"/>
        <v>0</v>
      </c>
      <c r="CO48" s="265">
        <f t="shared" si="82"/>
        <v>0</v>
      </c>
      <c r="CP48" s="265">
        <f t="shared" ref="CP48:CW48" si="83">CO48-($AC$20*$A$2)</f>
        <v>0</v>
      </c>
      <c r="CQ48" s="265">
        <f t="shared" si="83"/>
        <v>0</v>
      </c>
      <c r="CR48" s="265">
        <f t="shared" si="83"/>
        <v>0</v>
      </c>
      <c r="CS48" s="265">
        <f t="shared" si="83"/>
        <v>0</v>
      </c>
      <c r="CT48" s="265">
        <f t="shared" si="83"/>
        <v>0</v>
      </c>
      <c r="CU48" s="265">
        <f t="shared" si="83"/>
        <v>0</v>
      </c>
      <c r="CV48" s="265">
        <f t="shared" si="83"/>
        <v>0</v>
      </c>
      <c r="CW48" s="265">
        <f t="shared" si="83"/>
        <v>0</v>
      </c>
    </row>
    <row r="49" spans="1:101" x14ac:dyDescent="0.35">
      <c r="A49" t="s">
        <v>183</v>
      </c>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73"/>
      <c r="AA49" s="280"/>
      <c r="AB49" s="280"/>
      <c r="AC49" s="280"/>
      <c r="AD49" s="293">
        <f>AD20-(AD20*$A$2)</f>
        <v>0</v>
      </c>
      <c r="AE49" s="293">
        <f t="shared" ref="AE49:BJ49" si="84">AD49-($AD$20*$A$2)</f>
        <v>0</v>
      </c>
      <c r="AF49" s="294">
        <f t="shared" si="84"/>
        <v>0</v>
      </c>
      <c r="AG49" s="295">
        <f t="shared" si="84"/>
        <v>0</v>
      </c>
      <c r="AH49" s="295">
        <f t="shared" si="84"/>
        <v>0</v>
      </c>
      <c r="AI49" s="295">
        <f t="shared" si="84"/>
        <v>0</v>
      </c>
      <c r="AJ49" s="295">
        <f t="shared" si="84"/>
        <v>0</v>
      </c>
      <c r="AK49" s="295">
        <f t="shared" si="84"/>
        <v>0</v>
      </c>
      <c r="AL49" s="296">
        <f t="shared" si="84"/>
        <v>0</v>
      </c>
      <c r="AM49" s="296">
        <f t="shared" si="84"/>
        <v>0</v>
      </c>
      <c r="AN49" s="296">
        <f t="shared" si="84"/>
        <v>0</v>
      </c>
      <c r="AO49" s="296">
        <f t="shared" si="84"/>
        <v>0</v>
      </c>
      <c r="AP49" s="296">
        <f t="shared" si="84"/>
        <v>0</v>
      </c>
      <c r="AQ49" s="296">
        <f t="shared" si="84"/>
        <v>0</v>
      </c>
      <c r="AR49" s="297">
        <f t="shared" si="84"/>
        <v>0</v>
      </c>
      <c r="AS49" s="297">
        <f t="shared" si="84"/>
        <v>0</v>
      </c>
      <c r="AT49" s="297">
        <f t="shared" si="84"/>
        <v>0</v>
      </c>
      <c r="AU49" s="297">
        <f t="shared" si="84"/>
        <v>0</v>
      </c>
      <c r="AV49" s="297">
        <f t="shared" si="84"/>
        <v>0</v>
      </c>
      <c r="AW49" s="297">
        <f t="shared" si="84"/>
        <v>0</v>
      </c>
      <c r="AX49" s="298">
        <f t="shared" si="84"/>
        <v>0</v>
      </c>
      <c r="AY49" s="298">
        <f t="shared" si="84"/>
        <v>0</v>
      </c>
      <c r="AZ49" s="298">
        <f t="shared" si="84"/>
        <v>0</v>
      </c>
      <c r="BA49" s="298">
        <f t="shared" si="84"/>
        <v>0</v>
      </c>
      <c r="BB49" s="298">
        <f t="shared" si="84"/>
        <v>0</v>
      </c>
      <c r="BC49" s="298">
        <f t="shared" si="84"/>
        <v>0</v>
      </c>
      <c r="BD49">
        <f t="shared" si="84"/>
        <v>0</v>
      </c>
      <c r="BE49">
        <f t="shared" si="84"/>
        <v>0</v>
      </c>
      <c r="BF49">
        <f t="shared" si="84"/>
        <v>0</v>
      </c>
      <c r="BG49">
        <f t="shared" si="84"/>
        <v>0</v>
      </c>
      <c r="BH49">
        <f t="shared" si="84"/>
        <v>0</v>
      </c>
      <c r="BI49" s="265">
        <f t="shared" si="84"/>
        <v>0</v>
      </c>
      <c r="BJ49" s="265">
        <f t="shared" si="84"/>
        <v>0</v>
      </c>
      <c r="BK49" s="265">
        <f t="shared" ref="BK49:CP49" si="85">BJ49-($AD$20*$A$2)</f>
        <v>0</v>
      </c>
      <c r="BL49" s="265">
        <f t="shared" si="85"/>
        <v>0</v>
      </c>
      <c r="BM49" s="265">
        <f t="shared" si="85"/>
        <v>0</v>
      </c>
      <c r="BN49" s="265">
        <f t="shared" si="85"/>
        <v>0</v>
      </c>
      <c r="BO49" s="265">
        <f t="shared" si="85"/>
        <v>0</v>
      </c>
      <c r="BP49" s="265">
        <f t="shared" si="85"/>
        <v>0</v>
      </c>
      <c r="BQ49" s="265">
        <f t="shared" si="85"/>
        <v>0</v>
      </c>
      <c r="BR49" s="265">
        <f t="shared" si="85"/>
        <v>0</v>
      </c>
      <c r="BS49" s="265">
        <f t="shared" si="85"/>
        <v>0</v>
      </c>
      <c r="BT49" s="265">
        <f t="shared" si="85"/>
        <v>0</v>
      </c>
      <c r="BU49" s="265">
        <f t="shared" si="85"/>
        <v>0</v>
      </c>
      <c r="BV49" s="265">
        <f t="shared" si="85"/>
        <v>0</v>
      </c>
      <c r="BW49" s="265">
        <f t="shared" si="85"/>
        <v>0</v>
      </c>
      <c r="BX49" s="265">
        <f t="shared" si="85"/>
        <v>0</v>
      </c>
      <c r="BY49" s="265">
        <f t="shared" si="85"/>
        <v>0</v>
      </c>
      <c r="BZ49" s="265">
        <f t="shared" si="85"/>
        <v>0</v>
      </c>
      <c r="CA49" s="265">
        <f t="shared" si="85"/>
        <v>0</v>
      </c>
      <c r="CB49" s="265">
        <f t="shared" si="85"/>
        <v>0</v>
      </c>
      <c r="CC49" s="265">
        <f t="shared" si="85"/>
        <v>0</v>
      </c>
      <c r="CD49" s="265">
        <f t="shared" si="85"/>
        <v>0</v>
      </c>
      <c r="CE49" s="265">
        <f t="shared" si="85"/>
        <v>0</v>
      </c>
      <c r="CF49" s="265">
        <f t="shared" si="85"/>
        <v>0</v>
      </c>
      <c r="CG49" s="265">
        <f t="shared" si="85"/>
        <v>0</v>
      </c>
      <c r="CH49" s="265">
        <f t="shared" si="85"/>
        <v>0</v>
      </c>
      <c r="CI49" s="265">
        <f t="shared" si="85"/>
        <v>0</v>
      </c>
      <c r="CJ49" s="265">
        <f t="shared" si="85"/>
        <v>0</v>
      </c>
      <c r="CK49" s="265">
        <f t="shared" si="85"/>
        <v>0</v>
      </c>
      <c r="CL49" s="265">
        <f t="shared" si="85"/>
        <v>0</v>
      </c>
      <c r="CM49" s="265">
        <f t="shared" si="85"/>
        <v>0</v>
      </c>
      <c r="CN49" s="265">
        <f t="shared" si="85"/>
        <v>0</v>
      </c>
      <c r="CO49" s="265">
        <f t="shared" si="85"/>
        <v>0</v>
      </c>
      <c r="CP49" s="265">
        <f t="shared" si="85"/>
        <v>0</v>
      </c>
      <c r="CQ49" s="265">
        <f t="shared" ref="CQ49:CW49" si="86">CP49-($AD$20*$A$2)</f>
        <v>0</v>
      </c>
      <c r="CR49" s="265">
        <f t="shared" si="86"/>
        <v>0</v>
      </c>
      <c r="CS49" s="265">
        <f t="shared" si="86"/>
        <v>0</v>
      </c>
      <c r="CT49" s="265">
        <f t="shared" si="86"/>
        <v>0</v>
      </c>
      <c r="CU49" s="265">
        <f t="shared" si="86"/>
        <v>0</v>
      </c>
      <c r="CV49" s="265">
        <f t="shared" si="86"/>
        <v>0</v>
      </c>
      <c r="CW49" s="265">
        <f t="shared" si="86"/>
        <v>0</v>
      </c>
    </row>
    <row r="50" spans="1:101" x14ac:dyDescent="0.35">
      <c r="A50" t="s">
        <v>184</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73"/>
      <c r="AA50" s="280"/>
      <c r="AB50" s="280"/>
      <c r="AC50" s="280"/>
      <c r="AD50" s="280"/>
      <c r="AE50" s="299">
        <f>AE$20-(AE$20*$A$2)</f>
        <v>0</v>
      </c>
      <c r="AF50" s="300">
        <f>AE50-(AE$20*$A$2)</f>
        <v>0</v>
      </c>
      <c r="AG50" s="301">
        <f t="shared" ref="AG50:BL50" si="87">AF50-($AE$20*$A$2)</f>
        <v>0</v>
      </c>
      <c r="AH50" s="301">
        <f t="shared" si="87"/>
        <v>0</v>
      </c>
      <c r="AI50" s="301">
        <f t="shared" si="87"/>
        <v>0</v>
      </c>
      <c r="AJ50" s="301">
        <f t="shared" si="87"/>
        <v>0</v>
      </c>
      <c r="AK50" s="301">
        <f t="shared" si="87"/>
        <v>0</v>
      </c>
      <c r="AL50" s="302">
        <f t="shared" si="87"/>
        <v>0</v>
      </c>
      <c r="AM50" s="302">
        <f t="shared" si="87"/>
        <v>0</v>
      </c>
      <c r="AN50" s="302">
        <f t="shared" si="87"/>
        <v>0</v>
      </c>
      <c r="AO50" s="302">
        <f t="shared" si="87"/>
        <v>0</v>
      </c>
      <c r="AP50" s="302">
        <f t="shared" si="87"/>
        <v>0</v>
      </c>
      <c r="AQ50" s="302">
        <f t="shared" si="87"/>
        <v>0</v>
      </c>
      <c r="AR50" s="303">
        <f t="shared" si="87"/>
        <v>0</v>
      </c>
      <c r="AS50" s="303">
        <f t="shared" si="87"/>
        <v>0</v>
      </c>
      <c r="AT50" s="303">
        <f t="shared" si="87"/>
        <v>0</v>
      </c>
      <c r="AU50" s="303">
        <f t="shared" si="87"/>
        <v>0</v>
      </c>
      <c r="AV50" s="303">
        <f t="shared" si="87"/>
        <v>0</v>
      </c>
      <c r="AW50" s="303">
        <f t="shared" si="87"/>
        <v>0</v>
      </c>
      <c r="AX50" s="304">
        <f t="shared" si="87"/>
        <v>0</v>
      </c>
      <c r="AY50" s="304">
        <f t="shared" si="87"/>
        <v>0</v>
      </c>
      <c r="AZ50" s="304">
        <f t="shared" si="87"/>
        <v>0</v>
      </c>
      <c r="BA50" s="304">
        <f t="shared" si="87"/>
        <v>0</v>
      </c>
      <c r="BB50" s="304">
        <f t="shared" si="87"/>
        <v>0</v>
      </c>
      <c r="BC50" s="304">
        <f t="shared" si="87"/>
        <v>0</v>
      </c>
      <c r="BD50">
        <f t="shared" si="87"/>
        <v>0</v>
      </c>
      <c r="BE50">
        <f t="shared" si="87"/>
        <v>0</v>
      </c>
      <c r="BF50">
        <f t="shared" si="87"/>
        <v>0</v>
      </c>
      <c r="BG50">
        <f t="shared" si="87"/>
        <v>0</v>
      </c>
      <c r="BH50">
        <f t="shared" si="87"/>
        <v>0</v>
      </c>
      <c r="BI50" s="265">
        <f t="shared" si="87"/>
        <v>0</v>
      </c>
      <c r="BJ50" s="265">
        <f t="shared" si="87"/>
        <v>0</v>
      </c>
      <c r="BK50" s="265">
        <f t="shared" si="87"/>
        <v>0</v>
      </c>
      <c r="BL50" s="265">
        <f t="shared" si="87"/>
        <v>0</v>
      </c>
      <c r="BM50" s="265">
        <f t="shared" ref="BM50:CW50" si="88">BL50-($AE$20*$A$2)</f>
        <v>0</v>
      </c>
      <c r="BN50" s="265">
        <f t="shared" si="88"/>
        <v>0</v>
      </c>
      <c r="BO50" s="265">
        <f t="shared" si="88"/>
        <v>0</v>
      </c>
      <c r="BP50" s="265">
        <f t="shared" si="88"/>
        <v>0</v>
      </c>
      <c r="BQ50" s="265">
        <f t="shared" si="88"/>
        <v>0</v>
      </c>
      <c r="BR50" s="265">
        <f t="shared" si="88"/>
        <v>0</v>
      </c>
      <c r="BS50" s="265">
        <f t="shared" si="88"/>
        <v>0</v>
      </c>
      <c r="BT50" s="265">
        <f t="shared" si="88"/>
        <v>0</v>
      </c>
      <c r="BU50" s="265">
        <f t="shared" si="88"/>
        <v>0</v>
      </c>
      <c r="BV50" s="265">
        <f t="shared" si="88"/>
        <v>0</v>
      </c>
      <c r="BW50" s="265">
        <f t="shared" si="88"/>
        <v>0</v>
      </c>
      <c r="BX50" s="265">
        <f t="shared" si="88"/>
        <v>0</v>
      </c>
      <c r="BY50" s="265">
        <f t="shared" si="88"/>
        <v>0</v>
      </c>
      <c r="BZ50" s="265">
        <f t="shared" si="88"/>
        <v>0</v>
      </c>
      <c r="CA50" s="265">
        <f t="shared" si="88"/>
        <v>0</v>
      </c>
      <c r="CB50" s="265">
        <f t="shared" si="88"/>
        <v>0</v>
      </c>
      <c r="CC50" s="265">
        <f t="shared" si="88"/>
        <v>0</v>
      </c>
      <c r="CD50" s="265">
        <f t="shared" si="88"/>
        <v>0</v>
      </c>
      <c r="CE50" s="265">
        <f t="shared" si="88"/>
        <v>0</v>
      </c>
      <c r="CF50" s="265">
        <f t="shared" si="88"/>
        <v>0</v>
      </c>
      <c r="CG50" s="265">
        <f t="shared" si="88"/>
        <v>0</v>
      </c>
      <c r="CH50" s="265">
        <f t="shared" si="88"/>
        <v>0</v>
      </c>
      <c r="CI50" s="265">
        <f t="shared" si="88"/>
        <v>0</v>
      </c>
      <c r="CJ50" s="265">
        <f t="shared" si="88"/>
        <v>0</v>
      </c>
      <c r="CK50" s="265">
        <f t="shared" si="88"/>
        <v>0</v>
      </c>
      <c r="CL50" s="265">
        <f t="shared" si="88"/>
        <v>0</v>
      </c>
      <c r="CM50" s="265">
        <f t="shared" si="88"/>
        <v>0</v>
      </c>
      <c r="CN50" s="265">
        <f t="shared" si="88"/>
        <v>0</v>
      </c>
      <c r="CO50" s="265">
        <f t="shared" si="88"/>
        <v>0</v>
      </c>
      <c r="CP50" s="265">
        <f t="shared" si="88"/>
        <v>0</v>
      </c>
      <c r="CQ50" s="265">
        <f t="shared" si="88"/>
        <v>0</v>
      </c>
      <c r="CR50" s="265">
        <f t="shared" si="88"/>
        <v>0</v>
      </c>
      <c r="CS50" s="265">
        <f t="shared" si="88"/>
        <v>0</v>
      </c>
      <c r="CT50" s="265">
        <f t="shared" si="88"/>
        <v>0</v>
      </c>
      <c r="CU50" s="265">
        <f t="shared" si="88"/>
        <v>0</v>
      </c>
      <c r="CV50" s="265">
        <f t="shared" si="88"/>
        <v>0</v>
      </c>
      <c r="CW50" s="265">
        <f t="shared" si="88"/>
        <v>0</v>
      </c>
    </row>
    <row r="51" spans="1:101" x14ac:dyDescent="0.35">
      <c r="A51" t="s">
        <v>185</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f>AF20-(AF20*$A$2)</f>
        <v>0</v>
      </c>
      <c r="AG51" s="265">
        <f t="shared" ref="AG51:BL51" si="89">AF51-($AF$20*$A$2)</f>
        <v>0</v>
      </c>
      <c r="AH51" s="265">
        <f t="shared" si="89"/>
        <v>0</v>
      </c>
      <c r="AI51" s="265">
        <f t="shared" si="89"/>
        <v>0</v>
      </c>
      <c r="AJ51" s="265">
        <f t="shared" si="89"/>
        <v>0</v>
      </c>
      <c r="AK51" s="265">
        <f t="shared" si="89"/>
        <v>0</v>
      </c>
      <c r="AL51" s="265">
        <f t="shared" si="89"/>
        <v>0</v>
      </c>
      <c r="AM51" s="265">
        <f t="shared" si="89"/>
        <v>0</v>
      </c>
      <c r="AN51" s="265">
        <f t="shared" si="89"/>
        <v>0</v>
      </c>
      <c r="AO51" s="265">
        <f t="shared" si="89"/>
        <v>0</v>
      </c>
      <c r="AP51" s="265">
        <f t="shared" si="89"/>
        <v>0</v>
      </c>
      <c r="AQ51" s="265">
        <f t="shared" si="89"/>
        <v>0</v>
      </c>
      <c r="AR51" s="265">
        <f t="shared" si="89"/>
        <v>0</v>
      </c>
      <c r="AS51" s="265">
        <f t="shared" si="89"/>
        <v>0</v>
      </c>
      <c r="AT51" s="265">
        <f t="shared" si="89"/>
        <v>0</v>
      </c>
      <c r="AU51" s="265">
        <f t="shared" si="89"/>
        <v>0</v>
      </c>
      <c r="AV51" s="265">
        <f t="shared" si="89"/>
        <v>0</v>
      </c>
      <c r="AW51" s="265">
        <f t="shared" si="89"/>
        <v>0</v>
      </c>
      <c r="AX51">
        <f t="shared" si="89"/>
        <v>0</v>
      </c>
      <c r="AY51">
        <f t="shared" si="89"/>
        <v>0</v>
      </c>
      <c r="AZ51">
        <f t="shared" si="89"/>
        <v>0</v>
      </c>
      <c r="BA51">
        <f t="shared" si="89"/>
        <v>0</v>
      </c>
      <c r="BB51">
        <f t="shared" si="89"/>
        <v>0</v>
      </c>
      <c r="BC51">
        <f t="shared" si="89"/>
        <v>0</v>
      </c>
      <c r="BD51">
        <f t="shared" si="89"/>
        <v>0</v>
      </c>
      <c r="BE51">
        <f t="shared" si="89"/>
        <v>0</v>
      </c>
      <c r="BF51">
        <f t="shared" si="89"/>
        <v>0</v>
      </c>
      <c r="BG51">
        <f t="shared" si="89"/>
        <v>0</v>
      </c>
      <c r="BH51">
        <f t="shared" si="89"/>
        <v>0</v>
      </c>
      <c r="BI51" s="265">
        <f t="shared" si="89"/>
        <v>0</v>
      </c>
      <c r="BJ51" s="265">
        <f t="shared" si="89"/>
        <v>0</v>
      </c>
      <c r="BK51" s="265">
        <f t="shared" si="89"/>
        <v>0</v>
      </c>
      <c r="BL51" s="265">
        <f t="shared" si="89"/>
        <v>0</v>
      </c>
      <c r="BM51" s="265">
        <f t="shared" ref="BM51:CW51" si="90">BL51-($AF$20*$A$2)</f>
        <v>0</v>
      </c>
      <c r="BN51" s="265">
        <f t="shared" si="90"/>
        <v>0</v>
      </c>
      <c r="BO51" s="265">
        <f t="shared" si="90"/>
        <v>0</v>
      </c>
      <c r="BP51" s="265">
        <f t="shared" si="90"/>
        <v>0</v>
      </c>
      <c r="BQ51" s="265">
        <f t="shared" si="90"/>
        <v>0</v>
      </c>
      <c r="BR51" s="265">
        <f t="shared" si="90"/>
        <v>0</v>
      </c>
      <c r="BS51" s="265">
        <f t="shared" si="90"/>
        <v>0</v>
      </c>
      <c r="BT51" s="265">
        <f t="shared" si="90"/>
        <v>0</v>
      </c>
      <c r="BU51" s="265">
        <f t="shared" si="90"/>
        <v>0</v>
      </c>
      <c r="BV51" s="265">
        <f t="shared" si="90"/>
        <v>0</v>
      </c>
      <c r="BW51" s="265">
        <f t="shared" si="90"/>
        <v>0</v>
      </c>
      <c r="BX51" s="265">
        <f t="shared" si="90"/>
        <v>0</v>
      </c>
      <c r="BY51" s="265">
        <f t="shared" si="90"/>
        <v>0</v>
      </c>
      <c r="BZ51" s="265">
        <f t="shared" si="90"/>
        <v>0</v>
      </c>
      <c r="CA51" s="265">
        <f t="shared" si="90"/>
        <v>0</v>
      </c>
      <c r="CB51" s="265">
        <f t="shared" si="90"/>
        <v>0</v>
      </c>
      <c r="CC51" s="265">
        <f t="shared" si="90"/>
        <v>0</v>
      </c>
      <c r="CD51" s="265">
        <f t="shared" si="90"/>
        <v>0</v>
      </c>
      <c r="CE51" s="265">
        <f t="shared" si="90"/>
        <v>0</v>
      </c>
      <c r="CF51" s="265">
        <f t="shared" si="90"/>
        <v>0</v>
      </c>
      <c r="CG51" s="265">
        <f t="shared" si="90"/>
        <v>0</v>
      </c>
      <c r="CH51" s="265">
        <f t="shared" si="90"/>
        <v>0</v>
      </c>
      <c r="CI51" s="265">
        <f t="shared" si="90"/>
        <v>0</v>
      </c>
      <c r="CJ51" s="265">
        <f t="shared" si="90"/>
        <v>0</v>
      </c>
      <c r="CK51" s="265">
        <f t="shared" si="90"/>
        <v>0</v>
      </c>
      <c r="CL51" s="265">
        <f t="shared" si="90"/>
        <v>0</v>
      </c>
      <c r="CM51" s="265">
        <f t="shared" si="90"/>
        <v>0</v>
      </c>
      <c r="CN51" s="265">
        <f t="shared" si="90"/>
        <v>0</v>
      </c>
      <c r="CO51" s="265">
        <f t="shared" si="90"/>
        <v>0</v>
      </c>
      <c r="CP51" s="265">
        <f t="shared" si="90"/>
        <v>0</v>
      </c>
      <c r="CQ51" s="265">
        <f t="shared" si="90"/>
        <v>0</v>
      </c>
      <c r="CR51" s="265">
        <f t="shared" si="90"/>
        <v>0</v>
      </c>
      <c r="CS51" s="265">
        <f t="shared" si="90"/>
        <v>0</v>
      </c>
      <c r="CT51" s="265">
        <f t="shared" si="90"/>
        <v>0</v>
      </c>
      <c r="CU51" s="265">
        <f t="shared" si="90"/>
        <v>0</v>
      </c>
      <c r="CV51" s="265">
        <f t="shared" si="90"/>
        <v>0</v>
      </c>
      <c r="CW51" s="265">
        <f t="shared" si="90"/>
        <v>0</v>
      </c>
    </row>
    <row r="52" spans="1:101" x14ac:dyDescent="0.35">
      <c r="A52" t="s">
        <v>186</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f>AG20-(AG20*$A$2)</f>
        <v>0</v>
      </c>
      <c r="AH52" s="265">
        <f t="shared" ref="AH52:BM52" si="91">AG52-($AG$20*$A$2)</f>
        <v>0</v>
      </c>
      <c r="AI52" s="265">
        <f t="shared" si="91"/>
        <v>0</v>
      </c>
      <c r="AJ52" s="265">
        <f t="shared" si="91"/>
        <v>0</v>
      </c>
      <c r="AK52" s="265">
        <f t="shared" si="91"/>
        <v>0</v>
      </c>
      <c r="AL52" s="265">
        <f t="shared" si="91"/>
        <v>0</v>
      </c>
      <c r="AM52" s="265">
        <f t="shared" si="91"/>
        <v>0</v>
      </c>
      <c r="AN52" s="265">
        <f t="shared" si="91"/>
        <v>0</v>
      </c>
      <c r="AO52" s="265">
        <f t="shared" si="91"/>
        <v>0</v>
      </c>
      <c r="AP52" s="265">
        <f t="shared" si="91"/>
        <v>0</v>
      </c>
      <c r="AQ52" s="265">
        <f t="shared" si="91"/>
        <v>0</v>
      </c>
      <c r="AR52" s="265">
        <f t="shared" si="91"/>
        <v>0</v>
      </c>
      <c r="AS52" s="265">
        <f t="shared" si="91"/>
        <v>0</v>
      </c>
      <c r="AT52" s="265">
        <f t="shared" si="91"/>
        <v>0</v>
      </c>
      <c r="AU52" s="265">
        <f t="shared" si="91"/>
        <v>0</v>
      </c>
      <c r="AV52" s="265">
        <f t="shared" si="91"/>
        <v>0</v>
      </c>
      <c r="AW52" s="265">
        <f t="shared" si="91"/>
        <v>0</v>
      </c>
      <c r="AX52">
        <f t="shared" si="91"/>
        <v>0</v>
      </c>
      <c r="AY52">
        <f t="shared" si="91"/>
        <v>0</v>
      </c>
      <c r="AZ52">
        <f t="shared" si="91"/>
        <v>0</v>
      </c>
      <c r="BA52">
        <f t="shared" si="91"/>
        <v>0</v>
      </c>
      <c r="BB52">
        <f t="shared" si="91"/>
        <v>0</v>
      </c>
      <c r="BC52">
        <f t="shared" si="91"/>
        <v>0</v>
      </c>
      <c r="BD52">
        <f t="shared" si="91"/>
        <v>0</v>
      </c>
      <c r="BE52">
        <f t="shared" si="91"/>
        <v>0</v>
      </c>
      <c r="BF52">
        <f t="shared" si="91"/>
        <v>0</v>
      </c>
      <c r="BG52">
        <f t="shared" si="91"/>
        <v>0</v>
      </c>
      <c r="BH52">
        <f t="shared" si="91"/>
        <v>0</v>
      </c>
      <c r="BI52" s="265">
        <f t="shared" si="91"/>
        <v>0</v>
      </c>
      <c r="BJ52" s="265">
        <f t="shared" si="91"/>
        <v>0</v>
      </c>
      <c r="BK52" s="265">
        <f t="shared" si="91"/>
        <v>0</v>
      </c>
      <c r="BL52" s="265">
        <f t="shared" si="91"/>
        <v>0</v>
      </c>
      <c r="BM52" s="265">
        <f t="shared" si="91"/>
        <v>0</v>
      </c>
      <c r="BN52" s="265">
        <f t="shared" ref="BN52:CW52" si="92">BM52-($AG$20*$A$2)</f>
        <v>0</v>
      </c>
      <c r="BO52" s="265">
        <f t="shared" si="92"/>
        <v>0</v>
      </c>
      <c r="BP52" s="265">
        <f t="shared" si="92"/>
        <v>0</v>
      </c>
      <c r="BQ52" s="265">
        <f t="shared" si="92"/>
        <v>0</v>
      </c>
      <c r="BR52" s="265">
        <f t="shared" si="92"/>
        <v>0</v>
      </c>
      <c r="BS52" s="265">
        <f t="shared" si="92"/>
        <v>0</v>
      </c>
      <c r="BT52" s="265">
        <f t="shared" si="92"/>
        <v>0</v>
      </c>
      <c r="BU52" s="265">
        <f t="shared" si="92"/>
        <v>0</v>
      </c>
      <c r="BV52" s="265">
        <f t="shared" si="92"/>
        <v>0</v>
      </c>
      <c r="BW52" s="265">
        <f t="shared" si="92"/>
        <v>0</v>
      </c>
      <c r="BX52" s="265">
        <f t="shared" si="92"/>
        <v>0</v>
      </c>
      <c r="BY52" s="265">
        <f t="shared" si="92"/>
        <v>0</v>
      </c>
      <c r="BZ52" s="265">
        <f t="shared" si="92"/>
        <v>0</v>
      </c>
      <c r="CA52" s="265">
        <f t="shared" si="92"/>
        <v>0</v>
      </c>
      <c r="CB52" s="265">
        <f t="shared" si="92"/>
        <v>0</v>
      </c>
      <c r="CC52" s="265">
        <f t="shared" si="92"/>
        <v>0</v>
      </c>
      <c r="CD52" s="265">
        <f t="shared" si="92"/>
        <v>0</v>
      </c>
      <c r="CE52" s="265">
        <f t="shared" si="92"/>
        <v>0</v>
      </c>
      <c r="CF52" s="265">
        <f t="shared" si="92"/>
        <v>0</v>
      </c>
      <c r="CG52" s="265">
        <f t="shared" si="92"/>
        <v>0</v>
      </c>
      <c r="CH52" s="265">
        <f t="shared" si="92"/>
        <v>0</v>
      </c>
      <c r="CI52" s="265">
        <f t="shared" si="92"/>
        <v>0</v>
      </c>
      <c r="CJ52" s="265">
        <f t="shared" si="92"/>
        <v>0</v>
      </c>
      <c r="CK52" s="265">
        <f t="shared" si="92"/>
        <v>0</v>
      </c>
      <c r="CL52" s="265">
        <f t="shared" si="92"/>
        <v>0</v>
      </c>
      <c r="CM52" s="265">
        <f t="shared" si="92"/>
        <v>0</v>
      </c>
      <c r="CN52" s="265">
        <f t="shared" si="92"/>
        <v>0</v>
      </c>
      <c r="CO52" s="265">
        <f t="shared" si="92"/>
        <v>0</v>
      </c>
      <c r="CP52" s="265">
        <f t="shared" si="92"/>
        <v>0</v>
      </c>
      <c r="CQ52" s="265">
        <f t="shared" si="92"/>
        <v>0</v>
      </c>
      <c r="CR52" s="265">
        <f t="shared" si="92"/>
        <v>0</v>
      </c>
      <c r="CS52" s="265">
        <f t="shared" si="92"/>
        <v>0</v>
      </c>
      <c r="CT52" s="265">
        <f t="shared" si="92"/>
        <v>0</v>
      </c>
      <c r="CU52" s="265">
        <f t="shared" si="92"/>
        <v>0</v>
      </c>
      <c r="CV52" s="265">
        <f t="shared" si="92"/>
        <v>0</v>
      </c>
      <c r="CW52" s="265">
        <f t="shared" si="92"/>
        <v>0</v>
      </c>
    </row>
    <row r="53" spans="1:101" x14ac:dyDescent="0.35">
      <c r="A53" t="s">
        <v>187</v>
      </c>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f>AH20-(AH20*$A$2)</f>
        <v>0</v>
      </c>
      <c r="AI53" s="265">
        <f t="shared" ref="AI53:BN53" si="93">AH53-($AH$20*$A$2)</f>
        <v>0</v>
      </c>
      <c r="AJ53" s="265">
        <f t="shared" si="93"/>
        <v>0</v>
      </c>
      <c r="AK53" s="265">
        <f t="shared" si="93"/>
        <v>0</v>
      </c>
      <c r="AL53" s="265">
        <f t="shared" si="93"/>
        <v>0</v>
      </c>
      <c r="AM53" s="265">
        <f t="shared" si="93"/>
        <v>0</v>
      </c>
      <c r="AN53" s="265">
        <f t="shared" si="93"/>
        <v>0</v>
      </c>
      <c r="AO53" s="265">
        <f t="shared" si="93"/>
        <v>0</v>
      </c>
      <c r="AP53" s="265">
        <f t="shared" si="93"/>
        <v>0</v>
      </c>
      <c r="AQ53" s="265">
        <f t="shared" si="93"/>
        <v>0</v>
      </c>
      <c r="AR53" s="265">
        <f t="shared" si="93"/>
        <v>0</v>
      </c>
      <c r="AS53" s="265">
        <f t="shared" si="93"/>
        <v>0</v>
      </c>
      <c r="AT53" s="265">
        <f t="shared" si="93"/>
        <v>0</v>
      </c>
      <c r="AU53" s="265">
        <f t="shared" si="93"/>
        <v>0</v>
      </c>
      <c r="AV53" s="265">
        <f t="shared" si="93"/>
        <v>0</v>
      </c>
      <c r="AW53" s="265">
        <f t="shared" si="93"/>
        <v>0</v>
      </c>
      <c r="AX53">
        <f t="shared" si="93"/>
        <v>0</v>
      </c>
      <c r="AY53">
        <f t="shared" si="93"/>
        <v>0</v>
      </c>
      <c r="AZ53">
        <f t="shared" si="93"/>
        <v>0</v>
      </c>
      <c r="BA53">
        <f t="shared" si="93"/>
        <v>0</v>
      </c>
      <c r="BB53">
        <f t="shared" si="93"/>
        <v>0</v>
      </c>
      <c r="BC53">
        <f t="shared" si="93"/>
        <v>0</v>
      </c>
      <c r="BD53">
        <f t="shared" si="93"/>
        <v>0</v>
      </c>
      <c r="BE53">
        <f t="shared" si="93"/>
        <v>0</v>
      </c>
      <c r="BF53">
        <f t="shared" si="93"/>
        <v>0</v>
      </c>
      <c r="BG53">
        <f t="shared" si="93"/>
        <v>0</v>
      </c>
      <c r="BH53">
        <f t="shared" si="93"/>
        <v>0</v>
      </c>
      <c r="BI53" s="265">
        <f t="shared" si="93"/>
        <v>0</v>
      </c>
      <c r="BJ53" s="265">
        <f t="shared" si="93"/>
        <v>0</v>
      </c>
      <c r="BK53" s="265">
        <f t="shared" si="93"/>
        <v>0</v>
      </c>
      <c r="BL53" s="265">
        <f t="shared" si="93"/>
        <v>0</v>
      </c>
      <c r="BM53" s="265">
        <f t="shared" si="93"/>
        <v>0</v>
      </c>
      <c r="BN53" s="265">
        <f t="shared" si="93"/>
        <v>0</v>
      </c>
      <c r="BO53" s="265">
        <f t="shared" ref="BO53:CW53" si="94">BN53-($AH$20*$A$2)</f>
        <v>0</v>
      </c>
      <c r="BP53" s="265">
        <f t="shared" si="94"/>
        <v>0</v>
      </c>
      <c r="BQ53" s="265">
        <f t="shared" si="94"/>
        <v>0</v>
      </c>
      <c r="BR53" s="265">
        <f t="shared" si="94"/>
        <v>0</v>
      </c>
      <c r="BS53" s="265">
        <f t="shared" si="94"/>
        <v>0</v>
      </c>
      <c r="BT53" s="265">
        <f t="shared" si="94"/>
        <v>0</v>
      </c>
      <c r="BU53" s="265">
        <f t="shared" si="94"/>
        <v>0</v>
      </c>
      <c r="BV53" s="265">
        <f t="shared" si="94"/>
        <v>0</v>
      </c>
      <c r="BW53" s="265">
        <f t="shared" si="94"/>
        <v>0</v>
      </c>
      <c r="BX53" s="265">
        <f t="shared" si="94"/>
        <v>0</v>
      </c>
      <c r="BY53" s="265">
        <f t="shared" si="94"/>
        <v>0</v>
      </c>
      <c r="BZ53" s="265">
        <f t="shared" si="94"/>
        <v>0</v>
      </c>
      <c r="CA53" s="265">
        <f t="shared" si="94"/>
        <v>0</v>
      </c>
      <c r="CB53" s="265">
        <f t="shared" si="94"/>
        <v>0</v>
      </c>
      <c r="CC53" s="265">
        <f t="shared" si="94"/>
        <v>0</v>
      </c>
      <c r="CD53" s="265">
        <f t="shared" si="94"/>
        <v>0</v>
      </c>
      <c r="CE53" s="265">
        <f t="shared" si="94"/>
        <v>0</v>
      </c>
      <c r="CF53" s="265">
        <f t="shared" si="94"/>
        <v>0</v>
      </c>
      <c r="CG53" s="265">
        <f t="shared" si="94"/>
        <v>0</v>
      </c>
      <c r="CH53" s="265">
        <f t="shared" si="94"/>
        <v>0</v>
      </c>
      <c r="CI53" s="265">
        <f t="shared" si="94"/>
        <v>0</v>
      </c>
      <c r="CJ53" s="265">
        <f t="shared" si="94"/>
        <v>0</v>
      </c>
      <c r="CK53" s="265">
        <f t="shared" si="94"/>
        <v>0</v>
      </c>
      <c r="CL53" s="265">
        <f t="shared" si="94"/>
        <v>0</v>
      </c>
      <c r="CM53" s="265">
        <f t="shared" si="94"/>
        <v>0</v>
      </c>
      <c r="CN53" s="265">
        <f t="shared" si="94"/>
        <v>0</v>
      </c>
      <c r="CO53" s="265">
        <f t="shared" si="94"/>
        <v>0</v>
      </c>
      <c r="CP53" s="265">
        <f t="shared" si="94"/>
        <v>0</v>
      </c>
      <c r="CQ53" s="265">
        <f t="shared" si="94"/>
        <v>0</v>
      </c>
      <c r="CR53" s="265">
        <f t="shared" si="94"/>
        <v>0</v>
      </c>
      <c r="CS53" s="265">
        <f t="shared" si="94"/>
        <v>0</v>
      </c>
      <c r="CT53" s="265">
        <f t="shared" si="94"/>
        <v>0</v>
      </c>
      <c r="CU53" s="265">
        <f t="shared" si="94"/>
        <v>0</v>
      </c>
      <c r="CV53" s="265">
        <f t="shared" si="94"/>
        <v>0</v>
      </c>
      <c r="CW53" s="265">
        <f t="shared" si="94"/>
        <v>0</v>
      </c>
    </row>
    <row r="54" spans="1:101" x14ac:dyDescent="0.35">
      <c r="A54" t="s">
        <v>188</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f>AI20-(AI20*$A$2)</f>
        <v>0</v>
      </c>
      <c r="AJ54" s="265">
        <f t="shared" ref="AJ54:BO54" si="95">AI54-($AI$20*$A$2)</f>
        <v>0</v>
      </c>
      <c r="AK54" s="265">
        <f t="shared" si="95"/>
        <v>0</v>
      </c>
      <c r="AL54" s="265">
        <f t="shared" si="95"/>
        <v>0</v>
      </c>
      <c r="AM54" s="265">
        <f t="shared" si="95"/>
        <v>0</v>
      </c>
      <c r="AN54" s="265">
        <f t="shared" si="95"/>
        <v>0</v>
      </c>
      <c r="AO54" s="265">
        <f t="shared" si="95"/>
        <v>0</v>
      </c>
      <c r="AP54" s="265">
        <f t="shared" si="95"/>
        <v>0</v>
      </c>
      <c r="AQ54" s="265">
        <f t="shared" si="95"/>
        <v>0</v>
      </c>
      <c r="AR54" s="265">
        <f t="shared" si="95"/>
        <v>0</v>
      </c>
      <c r="AS54" s="265">
        <f t="shared" si="95"/>
        <v>0</v>
      </c>
      <c r="AT54" s="265">
        <f t="shared" si="95"/>
        <v>0</v>
      </c>
      <c r="AU54" s="265">
        <f t="shared" si="95"/>
        <v>0</v>
      </c>
      <c r="AV54" s="265">
        <f t="shared" si="95"/>
        <v>0</v>
      </c>
      <c r="AW54" s="265">
        <f t="shared" si="95"/>
        <v>0</v>
      </c>
      <c r="AX54">
        <f t="shared" si="95"/>
        <v>0</v>
      </c>
      <c r="AY54">
        <f t="shared" si="95"/>
        <v>0</v>
      </c>
      <c r="AZ54">
        <f t="shared" si="95"/>
        <v>0</v>
      </c>
      <c r="BA54">
        <f t="shared" si="95"/>
        <v>0</v>
      </c>
      <c r="BB54">
        <f t="shared" si="95"/>
        <v>0</v>
      </c>
      <c r="BC54">
        <f t="shared" si="95"/>
        <v>0</v>
      </c>
      <c r="BD54">
        <f t="shared" si="95"/>
        <v>0</v>
      </c>
      <c r="BE54">
        <f t="shared" si="95"/>
        <v>0</v>
      </c>
      <c r="BF54">
        <f t="shared" si="95"/>
        <v>0</v>
      </c>
      <c r="BG54">
        <f t="shared" si="95"/>
        <v>0</v>
      </c>
      <c r="BH54">
        <f t="shared" si="95"/>
        <v>0</v>
      </c>
      <c r="BI54" s="265">
        <f t="shared" si="95"/>
        <v>0</v>
      </c>
      <c r="BJ54" s="265">
        <f t="shared" si="95"/>
        <v>0</v>
      </c>
      <c r="BK54" s="265">
        <f t="shared" si="95"/>
        <v>0</v>
      </c>
      <c r="BL54" s="265">
        <f t="shared" si="95"/>
        <v>0</v>
      </c>
      <c r="BM54" s="265">
        <f t="shared" si="95"/>
        <v>0</v>
      </c>
      <c r="BN54" s="265">
        <f t="shared" si="95"/>
        <v>0</v>
      </c>
      <c r="BO54" s="265">
        <f t="shared" si="95"/>
        <v>0</v>
      </c>
      <c r="BP54" s="265">
        <f t="shared" ref="BP54:CW54" si="96">BO54-($AI$20*$A$2)</f>
        <v>0</v>
      </c>
      <c r="BQ54" s="265">
        <f t="shared" si="96"/>
        <v>0</v>
      </c>
      <c r="BR54" s="265">
        <f t="shared" si="96"/>
        <v>0</v>
      </c>
      <c r="BS54" s="265">
        <f t="shared" si="96"/>
        <v>0</v>
      </c>
      <c r="BT54" s="265">
        <f t="shared" si="96"/>
        <v>0</v>
      </c>
      <c r="BU54" s="265">
        <f t="shared" si="96"/>
        <v>0</v>
      </c>
      <c r="BV54" s="265">
        <f t="shared" si="96"/>
        <v>0</v>
      </c>
      <c r="BW54" s="265">
        <f t="shared" si="96"/>
        <v>0</v>
      </c>
      <c r="BX54" s="265">
        <f t="shared" si="96"/>
        <v>0</v>
      </c>
      <c r="BY54" s="265">
        <f t="shared" si="96"/>
        <v>0</v>
      </c>
      <c r="BZ54" s="265">
        <f t="shared" si="96"/>
        <v>0</v>
      </c>
      <c r="CA54" s="265">
        <f t="shared" si="96"/>
        <v>0</v>
      </c>
      <c r="CB54" s="265">
        <f t="shared" si="96"/>
        <v>0</v>
      </c>
      <c r="CC54" s="265">
        <f t="shared" si="96"/>
        <v>0</v>
      </c>
      <c r="CD54" s="265">
        <f t="shared" si="96"/>
        <v>0</v>
      </c>
      <c r="CE54" s="265">
        <f t="shared" si="96"/>
        <v>0</v>
      </c>
      <c r="CF54" s="265">
        <f t="shared" si="96"/>
        <v>0</v>
      </c>
      <c r="CG54" s="265">
        <f t="shared" si="96"/>
        <v>0</v>
      </c>
      <c r="CH54" s="265">
        <f t="shared" si="96"/>
        <v>0</v>
      </c>
      <c r="CI54" s="265">
        <f t="shared" si="96"/>
        <v>0</v>
      </c>
      <c r="CJ54" s="265">
        <f t="shared" si="96"/>
        <v>0</v>
      </c>
      <c r="CK54" s="265">
        <f t="shared" si="96"/>
        <v>0</v>
      </c>
      <c r="CL54" s="265">
        <f t="shared" si="96"/>
        <v>0</v>
      </c>
      <c r="CM54" s="265">
        <f t="shared" si="96"/>
        <v>0</v>
      </c>
      <c r="CN54" s="265">
        <f t="shared" si="96"/>
        <v>0</v>
      </c>
      <c r="CO54" s="265">
        <f t="shared" si="96"/>
        <v>0</v>
      </c>
      <c r="CP54" s="265">
        <f t="shared" si="96"/>
        <v>0</v>
      </c>
      <c r="CQ54" s="265">
        <f t="shared" si="96"/>
        <v>0</v>
      </c>
      <c r="CR54" s="265">
        <f t="shared" si="96"/>
        <v>0</v>
      </c>
      <c r="CS54" s="265">
        <f t="shared" si="96"/>
        <v>0</v>
      </c>
      <c r="CT54" s="265">
        <f t="shared" si="96"/>
        <v>0</v>
      </c>
      <c r="CU54" s="265">
        <f t="shared" si="96"/>
        <v>0</v>
      </c>
      <c r="CV54" s="265">
        <f t="shared" si="96"/>
        <v>0</v>
      </c>
      <c r="CW54" s="265">
        <f t="shared" si="96"/>
        <v>0</v>
      </c>
    </row>
    <row r="55" spans="1:101" x14ac:dyDescent="0.35">
      <c r="A55" t="s">
        <v>189</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f>AJ20-(AJ20*$A$2)</f>
        <v>0</v>
      </c>
      <c r="AK55" s="265">
        <f t="shared" ref="AK55:BP55" si="97">AJ55-($AJ$20*$A$2)</f>
        <v>0</v>
      </c>
      <c r="AL55" s="265">
        <f t="shared" si="97"/>
        <v>0</v>
      </c>
      <c r="AM55" s="265">
        <f t="shared" si="97"/>
        <v>0</v>
      </c>
      <c r="AN55" s="265">
        <f t="shared" si="97"/>
        <v>0</v>
      </c>
      <c r="AO55" s="265">
        <f t="shared" si="97"/>
        <v>0</v>
      </c>
      <c r="AP55" s="265">
        <f t="shared" si="97"/>
        <v>0</v>
      </c>
      <c r="AQ55" s="265">
        <f t="shared" si="97"/>
        <v>0</v>
      </c>
      <c r="AR55" s="265">
        <f t="shared" si="97"/>
        <v>0</v>
      </c>
      <c r="AS55" s="265">
        <f t="shared" si="97"/>
        <v>0</v>
      </c>
      <c r="AT55" s="265">
        <f t="shared" si="97"/>
        <v>0</v>
      </c>
      <c r="AU55" s="265">
        <f t="shared" si="97"/>
        <v>0</v>
      </c>
      <c r="AV55" s="265">
        <f t="shared" si="97"/>
        <v>0</v>
      </c>
      <c r="AW55" s="265">
        <f t="shared" si="97"/>
        <v>0</v>
      </c>
      <c r="AX55">
        <f t="shared" si="97"/>
        <v>0</v>
      </c>
      <c r="AY55">
        <f t="shared" si="97"/>
        <v>0</v>
      </c>
      <c r="AZ55">
        <f t="shared" si="97"/>
        <v>0</v>
      </c>
      <c r="BA55">
        <f t="shared" si="97"/>
        <v>0</v>
      </c>
      <c r="BB55">
        <f t="shared" si="97"/>
        <v>0</v>
      </c>
      <c r="BC55">
        <f t="shared" si="97"/>
        <v>0</v>
      </c>
      <c r="BD55">
        <f t="shared" si="97"/>
        <v>0</v>
      </c>
      <c r="BE55">
        <f t="shared" si="97"/>
        <v>0</v>
      </c>
      <c r="BF55">
        <f t="shared" si="97"/>
        <v>0</v>
      </c>
      <c r="BG55">
        <f t="shared" si="97"/>
        <v>0</v>
      </c>
      <c r="BH55">
        <f t="shared" si="97"/>
        <v>0</v>
      </c>
      <c r="BI55" s="265">
        <f t="shared" si="97"/>
        <v>0</v>
      </c>
      <c r="BJ55" s="265">
        <f t="shared" si="97"/>
        <v>0</v>
      </c>
      <c r="BK55" s="265">
        <f t="shared" si="97"/>
        <v>0</v>
      </c>
      <c r="BL55" s="265">
        <f t="shared" si="97"/>
        <v>0</v>
      </c>
      <c r="BM55" s="265">
        <f t="shared" si="97"/>
        <v>0</v>
      </c>
      <c r="BN55" s="265">
        <f t="shared" si="97"/>
        <v>0</v>
      </c>
      <c r="BO55" s="265">
        <f t="shared" si="97"/>
        <v>0</v>
      </c>
      <c r="BP55" s="265">
        <f t="shared" si="97"/>
        <v>0</v>
      </c>
      <c r="BQ55" s="265">
        <f t="shared" ref="BQ55:CW55" si="98">BP55-($AJ$20*$A$2)</f>
        <v>0</v>
      </c>
      <c r="BR55" s="265">
        <f t="shared" si="98"/>
        <v>0</v>
      </c>
      <c r="BS55" s="265">
        <f t="shared" si="98"/>
        <v>0</v>
      </c>
      <c r="BT55" s="265">
        <f t="shared" si="98"/>
        <v>0</v>
      </c>
      <c r="BU55" s="265">
        <f t="shared" si="98"/>
        <v>0</v>
      </c>
      <c r="BV55" s="265">
        <f t="shared" si="98"/>
        <v>0</v>
      </c>
      <c r="BW55" s="265">
        <f t="shared" si="98"/>
        <v>0</v>
      </c>
      <c r="BX55" s="265">
        <f t="shared" si="98"/>
        <v>0</v>
      </c>
      <c r="BY55" s="265">
        <f t="shared" si="98"/>
        <v>0</v>
      </c>
      <c r="BZ55" s="265">
        <f t="shared" si="98"/>
        <v>0</v>
      </c>
      <c r="CA55" s="265">
        <f t="shared" si="98"/>
        <v>0</v>
      </c>
      <c r="CB55" s="265">
        <f t="shared" si="98"/>
        <v>0</v>
      </c>
      <c r="CC55" s="265">
        <f t="shared" si="98"/>
        <v>0</v>
      </c>
      <c r="CD55" s="265">
        <f t="shared" si="98"/>
        <v>0</v>
      </c>
      <c r="CE55" s="265">
        <f t="shared" si="98"/>
        <v>0</v>
      </c>
      <c r="CF55" s="265">
        <f t="shared" si="98"/>
        <v>0</v>
      </c>
      <c r="CG55" s="265">
        <f t="shared" si="98"/>
        <v>0</v>
      </c>
      <c r="CH55" s="265">
        <f t="shared" si="98"/>
        <v>0</v>
      </c>
      <c r="CI55" s="265">
        <f t="shared" si="98"/>
        <v>0</v>
      </c>
      <c r="CJ55" s="265">
        <f t="shared" si="98"/>
        <v>0</v>
      </c>
      <c r="CK55" s="265">
        <f t="shared" si="98"/>
        <v>0</v>
      </c>
      <c r="CL55" s="265">
        <f t="shared" si="98"/>
        <v>0</v>
      </c>
      <c r="CM55" s="265">
        <f t="shared" si="98"/>
        <v>0</v>
      </c>
      <c r="CN55" s="265">
        <f t="shared" si="98"/>
        <v>0</v>
      </c>
      <c r="CO55" s="265">
        <f t="shared" si="98"/>
        <v>0</v>
      </c>
      <c r="CP55" s="265">
        <f t="shared" si="98"/>
        <v>0</v>
      </c>
      <c r="CQ55" s="265">
        <f t="shared" si="98"/>
        <v>0</v>
      </c>
      <c r="CR55" s="265">
        <f t="shared" si="98"/>
        <v>0</v>
      </c>
      <c r="CS55" s="265">
        <f t="shared" si="98"/>
        <v>0</v>
      </c>
      <c r="CT55" s="265">
        <f t="shared" si="98"/>
        <v>0</v>
      </c>
      <c r="CU55" s="265">
        <f t="shared" si="98"/>
        <v>0</v>
      </c>
      <c r="CV55" s="265">
        <f t="shared" si="98"/>
        <v>0</v>
      </c>
      <c r="CW55" s="265">
        <f t="shared" si="98"/>
        <v>0</v>
      </c>
    </row>
    <row r="56" spans="1:101" x14ac:dyDescent="0.35">
      <c r="A56" t="s">
        <v>190</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f>AK20-(AK20*$A$2)</f>
        <v>0</v>
      </c>
      <c r="AL56" s="265">
        <f t="shared" ref="AL56:BQ56" si="99">AK56-($AK$20*$A$2)</f>
        <v>0</v>
      </c>
      <c r="AM56" s="265">
        <f t="shared" si="99"/>
        <v>0</v>
      </c>
      <c r="AN56" s="265">
        <f t="shared" si="99"/>
        <v>0</v>
      </c>
      <c r="AO56" s="265">
        <f t="shared" si="99"/>
        <v>0</v>
      </c>
      <c r="AP56" s="265">
        <f t="shared" si="99"/>
        <v>0</v>
      </c>
      <c r="AQ56" s="265">
        <f t="shared" si="99"/>
        <v>0</v>
      </c>
      <c r="AR56" s="265">
        <f t="shared" si="99"/>
        <v>0</v>
      </c>
      <c r="AS56" s="265">
        <f t="shared" si="99"/>
        <v>0</v>
      </c>
      <c r="AT56" s="265">
        <f t="shared" si="99"/>
        <v>0</v>
      </c>
      <c r="AU56" s="265">
        <f t="shared" si="99"/>
        <v>0</v>
      </c>
      <c r="AV56" s="265">
        <f t="shared" si="99"/>
        <v>0</v>
      </c>
      <c r="AW56" s="265">
        <f t="shared" si="99"/>
        <v>0</v>
      </c>
      <c r="AX56" s="265">
        <f t="shared" si="99"/>
        <v>0</v>
      </c>
      <c r="AY56" s="265">
        <f t="shared" si="99"/>
        <v>0</v>
      </c>
      <c r="AZ56" s="265">
        <f t="shared" si="99"/>
        <v>0</v>
      </c>
      <c r="BA56" s="265">
        <f t="shared" si="99"/>
        <v>0</v>
      </c>
      <c r="BB56" s="265">
        <f t="shared" si="99"/>
        <v>0</v>
      </c>
      <c r="BC56" s="265">
        <f t="shared" si="99"/>
        <v>0</v>
      </c>
      <c r="BD56" s="265">
        <f t="shared" si="99"/>
        <v>0</v>
      </c>
      <c r="BE56" s="265">
        <f t="shared" si="99"/>
        <v>0</v>
      </c>
      <c r="BF56" s="265">
        <f t="shared" si="99"/>
        <v>0</v>
      </c>
      <c r="BG56" s="265">
        <f t="shared" si="99"/>
        <v>0</v>
      </c>
      <c r="BH56" s="265">
        <f t="shared" si="99"/>
        <v>0</v>
      </c>
      <c r="BI56" s="265">
        <f t="shared" si="99"/>
        <v>0</v>
      </c>
      <c r="BJ56" s="265">
        <f t="shared" si="99"/>
        <v>0</v>
      </c>
      <c r="BK56" s="265">
        <f t="shared" si="99"/>
        <v>0</v>
      </c>
      <c r="BL56" s="265">
        <f t="shared" si="99"/>
        <v>0</v>
      </c>
      <c r="BM56" s="265">
        <f t="shared" si="99"/>
        <v>0</v>
      </c>
      <c r="BN56" s="265">
        <f t="shared" si="99"/>
        <v>0</v>
      </c>
      <c r="BO56" s="265">
        <f t="shared" si="99"/>
        <v>0</v>
      </c>
      <c r="BP56" s="265">
        <f t="shared" si="99"/>
        <v>0</v>
      </c>
      <c r="BQ56" s="265">
        <f t="shared" si="99"/>
        <v>0</v>
      </c>
      <c r="BR56" s="265">
        <f t="shared" ref="BR56:CW56" si="100">BQ56-($AK$20*$A$2)</f>
        <v>0</v>
      </c>
      <c r="BS56" s="265">
        <f t="shared" si="100"/>
        <v>0</v>
      </c>
      <c r="BT56" s="265">
        <f t="shared" si="100"/>
        <v>0</v>
      </c>
      <c r="BU56" s="265">
        <f t="shared" si="100"/>
        <v>0</v>
      </c>
      <c r="BV56" s="265">
        <f t="shared" si="100"/>
        <v>0</v>
      </c>
      <c r="BW56" s="265">
        <f t="shared" si="100"/>
        <v>0</v>
      </c>
      <c r="BX56" s="265">
        <f t="shared" si="100"/>
        <v>0</v>
      </c>
      <c r="BY56" s="265">
        <f t="shared" si="100"/>
        <v>0</v>
      </c>
      <c r="BZ56" s="265">
        <f t="shared" si="100"/>
        <v>0</v>
      </c>
      <c r="CA56" s="265">
        <f t="shared" si="100"/>
        <v>0</v>
      </c>
      <c r="CB56" s="265">
        <f t="shared" si="100"/>
        <v>0</v>
      </c>
      <c r="CC56" s="265">
        <f t="shared" si="100"/>
        <v>0</v>
      </c>
      <c r="CD56" s="265">
        <f t="shared" si="100"/>
        <v>0</v>
      </c>
      <c r="CE56" s="265">
        <f t="shared" si="100"/>
        <v>0</v>
      </c>
      <c r="CF56" s="265">
        <f t="shared" si="100"/>
        <v>0</v>
      </c>
      <c r="CG56" s="265">
        <f t="shared" si="100"/>
        <v>0</v>
      </c>
      <c r="CH56" s="265">
        <f t="shared" si="100"/>
        <v>0</v>
      </c>
      <c r="CI56" s="265">
        <f t="shared" si="100"/>
        <v>0</v>
      </c>
      <c r="CJ56" s="265">
        <f t="shared" si="100"/>
        <v>0</v>
      </c>
      <c r="CK56" s="265">
        <f t="shared" si="100"/>
        <v>0</v>
      </c>
      <c r="CL56" s="265">
        <f t="shared" si="100"/>
        <v>0</v>
      </c>
      <c r="CM56" s="265">
        <f t="shared" si="100"/>
        <v>0</v>
      </c>
      <c r="CN56" s="265">
        <f t="shared" si="100"/>
        <v>0</v>
      </c>
      <c r="CO56" s="265">
        <f t="shared" si="100"/>
        <v>0</v>
      </c>
      <c r="CP56" s="265">
        <f t="shared" si="100"/>
        <v>0</v>
      </c>
      <c r="CQ56" s="265">
        <f t="shared" si="100"/>
        <v>0</v>
      </c>
      <c r="CR56" s="265">
        <f t="shared" si="100"/>
        <v>0</v>
      </c>
      <c r="CS56" s="265">
        <f t="shared" si="100"/>
        <v>0</v>
      </c>
      <c r="CT56" s="265">
        <f t="shared" si="100"/>
        <v>0</v>
      </c>
      <c r="CU56" s="265">
        <f t="shared" si="100"/>
        <v>0</v>
      </c>
      <c r="CV56" s="265">
        <f t="shared" si="100"/>
        <v>0</v>
      </c>
      <c r="CW56" s="265">
        <f t="shared" si="100"/>
        <v>0</v>
      </c>
    </row>
    <row r="57" spans="1:101" x14ac:dyDescent="0.35">
      <c r="A57" t="s">
        <v>191</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f>AL20-(AL20*$A$2)</f>
        <v>0</v>
      </c>
      <c r="AM57" s="265">
        <f t="shared" ref="AM57:BR57" si="101">AL57-($AL$20*$A$2)</f>
        <v>0</v>
      </c>
      <c r="AN57" s="265">
        <f t="shared" si="101"/>
        <v>0</v>
      </c>
      <c r="AO57" s="265">
        <f t="shared" si="101"/>
        <v>0</v>
      </c>
      <c r="AP57" s="265">
        <f t="shared" si="101"/>
        <v>0</v>
      </c>
      <c r="AQ57" s="265">
        <f t="shared" si="101"/>
        <v>0</v>
      </c>
      <c r="AR57" s="265">
        <f t="shared" si="101"/>
        <v>0</v>
      </c>
      <c r="AS57" s="265">
        <f t="shared" si="101"/>
        <v>0</v>
      </c>
      <c r="AT57" s="265">
        <f t="shared" si="101"/>
        <v>0</v>
      </c>
      <c r="AU57" s="265">
        <f t="shared" si="101"/>
        <v>0</v>
      </c>
      <c r="AV57" s="265">
        <f t="shared" si="101"/>
        <v>0</v>
      </c>
      <c r="AW57" s="265">
        <f t="shared" si="101"/>
        <v>0</v>
      </c>
      <c r="AX57" s="265">
        <f t="shared" si="101"/>
        <v>0</v>
      </c>
      <c r="AY57" s="265">
        <f t="shared" si="101"/>
        <v>0</v>
      </c>
      <c r="AZ57" s="265">
        <f t="shared" si="101"/>
        <v>0</v>
      </c>
      <c r="BA57" s="265">
        <f t="shared" si="101"/>
        <v>0</v>
      </c>
      <c r="BB57" s="265">
        <f t="shared" si="101"/>
        <v>0</v>
      </c>
      <c r="BC57" s="265">
        <f t="shared" si="101"/>
        <v>0</v>
      </c>
      <c r="BD57" s="265">
        <f t="shared" si="101"/>
        <v>0</v>
      </c>
      <c r="BE57" s="265">
        <f t="shared" si="101"/>
        <v>0</v>
      </c>
      <c r="BF57" s="265">
        <f t="shared" si="101"/>
        <v>0</v>
      </c>
      <c r="BG57" s="265">
        <f t="shared" si="101"/>
        <v>0</v>
      </c>
      <c r="BH57" s="265">
        <f t="shared" si="101"/>
        <v>0</v>
      </c>
      <c r="BI57" s="265">
        <f t="shared" si="101"/>
        <v>0</v>
      </c>
      <c r="BJ57" s="265">
        <f t="shared" si="101"/>
        <v>0</v>
      </c>
      <c r="BK57" s="265">
        <f t="shared" si="101"/>
        <v>0</v>
      </c>
      <c r="BL57" s="265">
        <f t="shared" si="101"/>
        <v>0</v>
      </c>
      <c r="BM57" s="265">
        <f t="shared" si="101"/>
        <v>0</v>
      </c>
      <c r="BN57" s="265">
        <f t="shared" si="101"/>
        <v>0</v>
      </c>
      <c r="BO57" s="265">
        <f t="shared" si="101"/>
        <v>0</v>
      </c>
      <c r="BP57" s="265">
        <f t="shared" si="101"/>
        <v>0</v>
      </c>
      <c r="BQ57" s="265">
        <f t="shared" si="101"/>
        <v>0</v>
      </c>
      <c r="BR57" s="265">
        <f t="shared" si="101"/>
        <v>0</v>
      </c>
      <c r="BS57" s="265">
        <f t="shared" ref="BS57:CW57" si="102">BR57-($AL$20*$A$2)</f>
        <v>0</v>
      </c>
      <c r="BT57" s="265">
        <f t="shared" si="102"/>
        <v>0</v>
      </c>
      <c r="BU57" s="265">
        <f t="shared" si="102"/>
        <v>0</v>
      </c>
      <c r="BV57" s="265">
        <f t="shared" si="102"/>
        <v>0</v>
      </c>
      <c r="BW57" s="265">
        <f t="shared" si="102"/>
        <v>0</v>
      </c>
      <c r="BX57" s="265">
        <f t="shared" si="102"/>
        <v>0</v>
      </c>
      <c r="BY57" s="265">
        <f t="shared" si="102"/>
        <v>0</v>
      </c>
      <c r="BZ57" s="265">
        <f t="shared" si="102"/>
        <v>0</v>
      </c>
      <c r="CA57" s="265">
        <f t="shared" si="102"/>
        <v>0</v>
      </c>
      <c r="CB57" s="265">
        <f t="shared" si="102"/>
        <v>0</v>
      </c>
      <c r="CC57" s="265">
        <f t="shared" si="102"/>
        <v>0</v>
      </c>
      <c r="CD57" s="265">
        <f t="shared" si="102"/>
        <v>0</v>
      </c>
      <c r="CE57" s="265">
        <f t="shared" si="102"/>
        <v>0</v>
      </c>
      <c r="CF57" s="265">
        <f t="shared" si="102"/>
        <v>0</v>
      </c>
      <c r="CG57" s="265">
        <f t="shared" si="102"/>
        <v>0</v>
      </c>
      <c r="CH57" s="265">
        <f t="shared" si="102"/>
        <v>0</v>
      </c>
      <c r="CI57" s="265">
        <f t="shared" si="102"/>
        <v>0</v>
      </c>
      <c r="CJ57" s="265">
        <f t="shared" si="102"/>
        <v>0</v>
      </c>
      <c r="CK57" s="265">
        <f t="shared" si="102"/>
        <v>0</v>
      </c>
      <c r="CL57" s="265">
        <f t="shared" si="102"/>
        <v>0</v>
      </c>
      <c r="CM57" s="265">
        <f t="shared" si="102"/>
        <v>0</v>
      </c>
      <c r="CN57" s="265">
        <f t="shared" si="102"/>
        <v>0</v>
      </c>
      <c r="CO57" s="265">
        <f t="shared" si="102"/>
        <v>0</v>
      </c>
      <c r="CP57" s="265">
        <f t="shared" si="102"/>
        <v>0</v>
      </c>
      <c r="CQ57" s="265">
        <f t="shared" si="102"/>
        <v>0</v>
      </c>
      <c r="CR57" s="265">
        <f t="shared" si="102"/>
        <v>0</v>
      </c>
      <c r="CS57" s="265">
        <f t="shared" si="102"/>
        <v>0</v>
      </c>
      <c r="CT57" s="265">
        <f t="shared" si="102"/>
        <v>0</v>
      </c>
      <c r="CU57" s="265">
        <f t="shared" si="102"/>
        <v>0</v>
      </c>
      <c r="CV57" s="265">
        <f t="shared" si="102"/>
        <v>0</v>
      </c>
      <c r="CW57" s="265">
        <f t="shared" si="102"/>
        <v>0</v>
      </c>
    </row>
    <row r="58" spans="1:101" x14ac:dyDescent="0.35">
      <c r="A58" t="s">
        <v>192</v>
      </c>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f>AM20-(AM20*$A$2)</f>
        <v>0</v>
      </c>
      <c r="AN58" s="265">
        <f t="shared" ref="AN58:BS58" si="103">AM58-($AM$20*$A$2)</f>
        <v>0</v>
      </c>
      <c r="AO58" s="265">
        <f t="shared" si="103"/>
        <v>0</v>
      </c>
      <c r="AP58" s="265">
        <f t="shared" si="103"/>
        <v>0</v>
      </c>
      <c r="AQ58" s="265">
        <f t="shared" si="103"/>
        <v>0</v>
      </c>
      <c r="AR58" s="265">
        <f t="shared" si="103"/>
        <v>0</v>
      </c>
      <c r="AS58" s="265">
        <f t="shared" si="103"/>
        <v>0</v>
      </c>
      <c r="AT58" s="265">
        <f t="shared" si="103"/>
        <v>0</v>
      </c>
      <c r="AU58" s="265">
        <f t="shared" si="103"/>
        <v>0</v>
      </c>
      <c r="AV58" s="265">
        <f t="shared" si="103"/>
        <v>0</v>
      </c>
      <c r="AW58" s="265">
        <f t="shared" si="103"/>
        <v>0</v>
      </c>
      <c r="AX58" s="265">
        <f t="shared" si="103"/>
        <v>0</v>
      </c>
      <c r="AY58" s="265">
        <f t="shared" si="103"/>
        <v>0</v>
      </c>
      <c r="AZ58" s="265">
        <f t="shared" si="103"/>
        <v>0</v>
      </c>
      <c r="BA58" s="265">
        <f t="shared" si="103"/>
        <v>0</v>
      </c>
      <c r="BB58" s="265">
        <f t="shared" si="103"/>
        <v>0</v>
      </c>
      <c r="BC58" s="265">
        <f t="shared" si="103"/>
        <v>0</v>
      </c>
      <c r="BD58" s="265">
        <f t="shared" si="103"/>
        <v>0</v>
      </c>
      <c r="BE58" s="265">
        <f t="shared" si="103"/>
        <v>0</v>
      </c>
      <c r="BF58" s="265">
        <f t="shared" si="103"/>
        <v>0</v>
      </c>
      <c r="BG58" s="265">
        <f t="shared" si="103"/>
        <v>0</v>
      </c>
      <c r="BH58" s="265">
        <f t="shared" si="103"/>
        <v>0</v>
      </c>
      <c r="BI58" s="265">
        <f t="shared" si="103"/>
        <v>0</v>
      </c>
      <c r="BJ58" s="265">
        <f t="shared" si="103"/>
        <v>0</v>
      </c>
      <c r="BK58" s="265">
        <f t="shared" si="103"/>
        <v>0</v>
      </c>
      <c r="BL58" s="265">
        <f t="shared" si="103"/>
        <v>0</v>
      </c>
      <c r="BM58" s="265">
        <f t="shared" si="103"/>
        <v>0</v>
      </c>
      <c r="BN58" s="265">
        <f t="shared" si="103"/>
        <v>0</v>
      </c>
      <c r="BO58" s="265">
        <f t="shared" si="103"/>
        <v>0</v>
      </c>
      <c r="BP58" s="265">
        <f t="shared" si="103"/>
        <v>0</v>
      </c>
      <c r="BQ58" s="265">
        <f t="shared" si="103"/>
        <v>0</v>
      </c>
      <c r="BR58" s="265">
        <f t="shared" si="103"/>
        <v>0</v>
      </c>
      <c r="BS58" s="265">
        <f t="shared" si="103"/>
        <v>0</v>
      </c>
      <c r="BT58" s="265">
        <f t="shared" ref="BT58:CW58" si="104">BS58-($AM$20*$A$2)</f>
        <v>0</v>
      </c>
      <c r="BU58" s="265">
        <f t="shared" si="104"/>
        <v>0</v>
      </c>
      <c r="BV58" s="265">
        <f t="shared" si="104"/>
        <v>0</v>
      </c>
      <c r="BW58" s="265">
        <f t="shared" si="104"/>
        <v>0</v>
      </c>
      <c r="BX58" s="265">
        <f t="shared" si="104"/>
        <v>0</v>
      </c>
      <c r="BY58" s="265">
        <f t="shared" si="104"/>
        <v>0</v>
      </c>
      <c r="BZ58" s="265">
        <f t="shared" si="104"/>
        <v>0</v>
      </c>
      <c r="CA58" s="265">
        <f t="shared" si="104"/>
        <v>0</v>
      </c>
      <c r="CB58" s="265">
        <f t="shared" si="104"/>
        <v>0</v>
      </c>
      <c r="CC58" s="265">
        <f t="shared" si="104"/>
        <v>0</v>
      </c>
      <c r="CD58" s="265">
        <f t="shared" si="104"/>
        <v>0</v>
      </c>
      <c r="CE58" s="265">
        <f t="shared" si="104"/>
        <v>0</v>
      </c>
      <c r="CF58" s="265">
        <f t="shared" si="104"/>
        <v>0</v>
      </c>
      <c r="CG58" s="265">
        <f t="shared" si="104"/>
        <v>0</v>
      </c>
      <c r="CH58" s="265">
        <f t="shared" si="104"/>
        <v>0</v>
      </c>
      <c r="CI58" s="265">
        <f t="shared" si="104"/>
        <v>0</v>
      </c>
      <c r="CJ58" s="265">
        <f t="shared" si="104"/>
        <v>0</v>
      </c>
      <c r="CK58" s="265">
        <f t="shared" si="104"/>
        <v>0</v>
      </c>
      <c r="CL58" s="265">
        <f t="shared" si="104"/>
        <v>0</v>
      </c>
      <c r="CM58" s="265">
        <f t="shared" si="104"/>
        <v>0</v>
      </c>
      <c r="CN58" s="265">
        <f t="shared" si="104"/>
        <v>0</v>
      </c>
      <c r="CO58" s="265">
        <f t="shared" si="104"/>
        <v>0</v>
      </c>
      <c r="CP58" s="265">
        <f t="shared" si="104"/>
        <v>0</v>
      </c>
      <c r="CQ58" s="265">
        <f t="shared" si="104"/>
        <v>0</v>
      </c>
      <c r="CR58" s="265">
        <f t="shared" si="104"/>
        <v>0</v>
      </c>
      <c r="CS58" s="265">
        <f t="shared" si="104"/>
        <v>0</v>
      </c>
      <c r="CT58" s="265">
        <f t="shared" si="104"/>
        <v>0</v>
      </c>
      <c r="CU58" s="265">
        <f t="shared" si="104"/>
        <v>0</v>
      </c>
      <c r="CV58" s="265">
        <f t="shared" si="104"/>
        <v>0</v>
      </c>
      <c r="CW58" s="265">
        <f t="shared" si="104"/>
        <v>0</v>
      </c>
    </row>
    <row r="59" spans="1:101" x14ac:dyDescent="0.35">
      <c r="A59" t="s">
        <v>193</v>
      </c>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f>AN20-(AN20*$A$2)</f>
        <v>0</v>
      </c>
      <c r="AO59" s="265">
        <f t="shared" ref="AO59:BT59" si="105">AN59-($AN$20*$A$2)</f>
        <v>0</v>
      </c>
      <c r="AP59" s="265">
        <f t="shared" si="105"/>
        <v>0</v>
      </c>
      <c r="AQ59" s="265">
        <f t="shared" si="105"/>
        <v>0</v>
      </c>
      <c r="AR59" s="265">
        <f t="shared" si="105"/>
        <v>0</v>
      </c>
      <c r="AS59" s="265">
        <f t="shared" si="105"/>
        <v>0</v>
      </c>
      <c r="AT59" s="265">
        <f t="shared" si="105"/>
        <v>0</v>
      </c>
      <c r="AU59" s="265">
        <f t="shared" si="105"/>
        <v>0</v>
      </c>
      <c r="AV59" s="265">
        <f t="shared" si="105"/>
        <v>0</v>
      </c>
      <c r="AW59" s="265">
        <f t="shared" si="105"/>
        <v>0</v>
      </c>
      <c r="AX59" s="265">
        <f t="shared" si="105"/>
        <v>0</v>
      </c>
      <c r="AY59" s="265">
        <f t="shared" si="105"/>
        <v>0</v>
      </c>
      <c r="AZ59" s="265">
        <f t="shared" si="105"/>
        <v>0</v>
      </c>
      <c r="BA59" s="265">
        <f t="shared" si="105"/>
        <v>0</v>
      </c>
      <c r="BB59" s="265">
        <f t="shared" si="105"/>
        <v>0</v>
      </c>
      <c r="BC59" s="265">
        <f t="shared" si="105"/>
        <v>0</v>
      </c>
      <c r="BD59" s="265">
        <f t="shared" si="105"/>
        <v>0</v>
      </c>
      <c r="BE59" s="265">
        <f t="shared" si="105"/>
        <v>0</v>
      </c>
      <c r="BF59" s="265">
        <f t="shared" si="105"/>
        <v>0</v>
      </c>
      <c r="BG59" s="265">
        <f t="shared" si="105"/>
        <v>0</v>
      </c>
      <c r="BH59" s="265">
        <f t="shared" si="105"/>
        <v>0</v>
      </c>
      <c r="BI59" s="265">
        <f t="shared" si="105"/>
        <v>0</v>
      </c>
      <c r="BJ59" s="265">
        <f t="shared" si="105"/>
        <v>0</v>
      </c>
      <c r="BK59" s="265">
        <f t="shared" si="105"/>
        <v>0</v>
      </c>
      <c r="BL59" s="265">
        <f t="shared" si="105"/>
        <v>0</v>
      </c>
      <c r="BM59" s="265">
        <f t="shared" si="105"/>
        <v>0</v>
      </c>
      <c r="BN59" s="265">
        <f t="shared" si="105"/>
        <v>0</v>
      </c>
      <c r="BO59" s="265">
        <f t="shared" si="105"/>
        <v>0</v>
      </c>
      <c r="BP59" s="265">
        <f t="shared" si="105"/>
        <v>0</v>
      </c>
      <c r="BQ59" s="265">
        <f t="shared" si="105"/>
        <v>0</v>
      </c>
      <c r="BR59" s="265">
        <f t="shared" si="105"/>
        <v>0</v>
      </c>
      <c r="BS59" s="265">
        <f t="shared" si="105"/>
        <v>0</v>
      </c>
      <c r="BT59" s="265">
        <f t="shared" si="105"/>
        <v>0</v>
      </c>
      <c r="BU59" s="265">
        <f t="shared" ref="BU59:CW59" si="106">BT59-($AN$20*$A$2)</f>
        <v>0</v>
      </c>
      <c r="BV59" s="265">
        <f t="shared" si="106"/>
        <v>0</v>
      </c>
      <c r="BW59" s="265">
        <f t="shared" si="106"/>
        <v>0</v>
      </c>
      <c r="BX59" s="265">
        <f t="shared" si="106"/>
        <v>0</v>
      </c>
      <c r="BY59" s="265">
        <f t="shared" si="106"/>
        <v>0</v>
      </c>
      <c r="BZ59" s="265">
        <f t="shared" si="106"/>
        <v>0</v>
      </c>
      <c r="CA59" s="265">
        <f t="shared" si="106"/>
        <v>0</v>
      </c>
      <c r="CB59" s="265">
        <f t="shared" si="106"/>
        <v>0</v>
      </c>
      <c r="CC59" s="265">
        <f t="shared" si="106"/>
        <v>0</v>
      </c>
      <c r="CD59" s="265">
        <f t="shared" si="106"/>
        <v>0</v>
      </c>
      <c r="CE59" s="265">
        <f t="shared" si="106"/>
        <v>0</v>
      </c>
      <c r="CF59" s="265">
        <f t="shared" si="106"/>
        <v>0</v>
      </c>
      <c r="CG59" s="265">
        <f t="shared" si="106"/>
        <v>0</v>
      </c>
      <c r="CH59" s="265">
        <f t="shared" si="106"/>
        <v>0</v>
      </c>
      <c r="CI59" s="265">
        <f t="shared" si="106"/>
        <v>0</v>
      </c>
      <c r="CJ59" s="265">
        <f t="shared" si="106"/>
        <v>0</v>
      </c>
      <c r="CK59" s="265">
        <f t="shared" si="106"/>
        <v>0</v>
      </c>
      <c r="CL59" s="265">
        <f t="shared" si="106"/>
        <v>0</v>
      </c>
      <c r="CM59" s="265">
        <f t="shared" si="106"/>
        <v>0</v>
      </c>
      <c r="CN59" s="265">
        <f t="shared" si="106"/>
        <v>0</v>
      </c>
      <c r="CO59" s="265">
        <f t="shared" si="106"/>
        <v>0</v>
      </c>
      <c r="CP59" s="265">
        <f t="shared" si="106"/>
        <v>0</v>
      </c>
      <c r="CQ59" s="265">
        <f t="shared" si="106"/>
        <v>0</v>
      </c>
      <c r="CR59" s="265">
        <f t="shared" si="106"/>
        <v>0</v>
      </c>
      <c r="CS59" s="265">
        <f t="shared" si="106"/>
        <v>0</v>
      </c>
      <c r="CT59" s="265">
        <f t="shared" si="106"/>
        <v>0</v>
      </c>
      <c r="CU59" s="265">
        <f t="shared" si="106"/>
        <v>0</v>
      </c>
      <c r="CV59" s="265">
        <f t="shared" si="106"/>
        <v>0</v>
      </c>
      <c r="CW59" s="265">
        <f t="shared" si="106"/>
        <v>0</v>
      </c>
    </row>
    <row r="60" spans="1:101" x14ac:dyDescent="0.35">
      <c r="A60" t="s">
        <v>194</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f>AO20-(AO20*$A$2)</f>
        <v>0</v>
      </c>
      <c r="AP60" s="265">
        <f t="shared" ref="AP60:BU60" si="107">AO60-($AO$20*$A$2)</f>
        <v>0</v>
      </c>
      <c r="AQ60" s="265">
        <f t="shared" si="107"/>
        <v>0</v>
      </c>
      <c r="AR60" s="265">
        <f t="shared" si="107"/>
        <v>0</v>
      </c>
      <c r="AS60" s="265">
        <f t="shared" si="107"/>
        <v>0</v>
      </c>
      <c r="AT60" s="265">
        <f t="shared" si="107"/>
        <v>0</v>
      </c>
      <c r="AU60" s="265">
        <f t="shared" si="107"/>
        <v>0</v>
      </c>
      <c r="AV60" s="265">
        <f t="shared" si="107"/>
        <v>0</v>
      </c>
      <c r="AW60" s="265">
        <f t="shared" si="107"/>
        <v>0</v>
      </c>
      <c r="AX60" s="265">
        <f t="shared" si="107"/>
        <v>0</v>
      </c>
      <c r="AY60" s="265">
        <f t="shared" si="107"/>
        <v>0</v>
      </c>
      <c r="AZ60" s="265">
        <f t="shared" si="107"/>
        <v>0</v>
      </c>
      <c r="BA60" s="265">
        <f t="shared" si="107"/>
        <v>0</v>
      </c>
      <c r="BB60" s="265">
        <f t="shared" si="107"/>
        <v>0</v>
      </c>
      <c r="BC60" s="265">
        <f t="shared" si="107"/>
        <v>0</v>
      </c>
      <c r="BD60" s="265">
        <f t="shared" si="107"/>
        <v>0</v>
      </c>
      <c r="BE60" s="265">
        <f t="shared" si="107"/>
        <v>0</v>
      </c>
      <c r="BF60" s="265">
        <f t="shared" si="107"/>
        <v>0</v>
      </c>
      <c r="BG60" s="265">
        <f t="shared" si="107"/>
        <v>0</v>
      </c>
      <c r="BH60" s="265">
        <f t="shared" si="107"/>
        <v>0</v>
      </c>
      <c r="BI60" s="265">
        <f t="shared" si="107"/>
        <v>0</v>
      </c>
      <c r="BJ60" s="265">
        <f t="shared" si="107"/>
        <v>0</v>
      </c>
      <c r="BK60" s="265">
        <f t="shared" si="107"/>
        <v>0</v>
      </c>
      <c r="BL60" s="265">
        <f t="shared" si="107"/>
        <v>0</v>
      </c>
      <c r="BM60" s="265">
        <f t="shared" si="107"/>
        <v>0</v>
      </c>
      <c r="BN60" s="265">
        <f t="shared" si="107"/>
        <v>0</v>
      </c>
      <c r="BO60" s="265">
        <f t="shared" si="107"/>
        <v>0</v>
      </c>
      <c r="BP60" s="265">
        <f t="shared" si="107"/>
        <v>0</v>
      </c>
      <c r="BQ60" s="265">
        <f t="shared" si="107"/>
        <v>0</v>
      </c>
      <c r="BR60" s="265">
        <f t="shared" si="107"/>
        <v>0</v>
      </c>
      <c r="BS60" s="265">
        <f t="shared" si="107"/>
        <v>0</v>
      </c>
      <c r="BT60" s="265">
        <f t="shared" si="107"/>
        <v>0</v>
      </c>
      <c r="BU60" s="265">
        <f t="shared" si="107"/>
        <v>0</v>
      </c>
      <c r="BV60" s="265">
        <f t="shared" ref="BV60:CW60" si="108">BU60-($AO$20*$A$2)</f>
        <v>0</v>
      </c>
      <c r="BW60" s="265">
        <f t="shared" si="108"/>
        <v>0</v>
      </c>
      <c r="BX60" s="265">
        <f t="shared" si="108"/>
        <v>0</v>
      </c>
      <c r="BY60" s="265">
        <f t="shared" si="108"/>
        <v>0</v>
      </c>
      <c r="BZ60" s="265">
        <f t="shared" si="108"/>
        <v>0</v>
      </c>
      <c r="CA60" s="265">
        <f t="shared" si="108"/>
        <v>0</v>
      </c>
      <c r="CB60" s="265">
        <f t="shared" si="108"/>
        <v>0</v>
      </c>
      <c r="CC60" s="265">
        <f t="shared" si="108"/>
        <v>0</v>
      </c>
      <c r="CD60" s="265">
        <f t="shared" si="108"/>
        <v>0</v>
      </c>
      <c r="CE60" s="265">
        <f t="shared" si="108"/>
        <v>0</v>
      </c>
      <c r="CF60" s="265">
        <f t="shared" si="108"/>
        <v>0</v>
      </c>
      <c r="CG60" s="265">
        <f t="shared" si="108"/>
        <v>0</v>
      </c>
      <c r="CH60" s="265">
        <f t="shared" si="108"/>
        <v>0</v>
      </c>
      <c r="CI60" s="265">
        <f t="shared" si="108"/>
        <v>0</v>
      </c>
      <c r="CJ60" s="265">
        <f t="shared" si="108"/>
        <v>0</v>
      </c>
      <c r="CK60" s="265">
        <f t="shared" si="108"/>
        <v>0</v>
      </c>
      <c r="CL60" s="265">
        <f t="shared" si="108"/>
        <v>0</v>
      </c>
      <c r="CM60" s="265">
        <f t="shared" si="108"/>
        <v>0</v>
      </c>
      <c r="CN60" s="265">
        <f t="shared" si="108"/>
        <v>0</v>
      </c>
      <c r="CO60" s="265">
        <f t="shared" si="108"/>
        <v>0</v>
      </c>
      <c r="CP60" s="265">
        <f t="shared" si="108"/>
        <v>0</v>
      </c>
      <c r="CQ60" s="265">
        <f t="shared" si="108"/>
        <v>0</v>
      </c>
      <c r="CR60" s="265">
        <f t="shared" si="108"/>
        <v>0</v>
      </c>
      <c r="CS60" s="265">
        <f t="shared" si="108"/>
        <v>0</v>
      </c>
      <c r="CT60" s="265">
        <f t="shared" si="108"/>
        <v>0</v>
      </c>
      <c r="CU60" s="265">
        <f t="shared" si="108"/>
        <v>0</v>
      </c>
      <c r="CV60" s="265">
        <f t="shared" si="108"/>
        <v>0</v>
      </c>
      <c r="CW60" s="265">
        <f t="shared" si="108"/>
        <v>0</v>
      </c>
    </row>
    <row r="61" spans="1:101" x14ac:dyDescent="0.35">
      <c r="A61" t="s">
        <v>195</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f>AP20-(AP20*$A$2)</f>
        <v>0</v>
      </c>
      <c r="AQ61" s="265">
        <f t="shared" ref="AQ61:BV61" si="109">AP61-($AP$20*$A$2)</f>
        <v>0</v>
      </c>
      <c r="AR61" s="265">
        <f t="shared" si="109"/>
        <v>0</v>
      </c>
      <c r="AS61" s="265">
        <f t="shared" si="109"/>
        <v>0</v>
      </c>
      <c r="AT61" s="265">
        <f t="shared" si="109"/>
        <v>0</v>
      </c>
      <c r="AU61" s="265">
        <f t="shared" si="109"/>
        <v>0</v>
      </c>
      <c r="AV61" s="265">
        <f t="shared" si="109"/>
        <v>0</v>
      </c>
      <c r="AW61" s="265">
        <f t="shared" si="109"/>
        <v>0</v>
      </c>
      <c r="AX61" s="265">
        <f t="shared" si="109"/>
        <v>0</v>
      </c>
      <c r="AY61" s="265">
        <f t="shared" si="109"/>
        <v>0</v>
      </c>
      <c r="AZ61" s="265">
        <f t="shared" si="109"/>
        <v>0</v>
      </c>
      <c r="BA61" s="265">
        <f t="shared" si="109"/>
        <v>0</v>
      </c>
      <c r="BB61" s="265">
        <f t="shared" si="109"/>
        <v>0</v>
      </c>
      <c r="BC61" s="265">
        <f t="shared" si="109"/>
        <v>0</v>
      </c>
      <c r="BD61" s="265">
        <f t="shared" si="109"/>
        <v>0</v>
      </c>
      <c r="BE61" s="265">
        <f t="shared" si="109"/>
        <v>0</v>
      </c>
      <c r="BF61" s="265">
        <f t="shared" si="109"/>
        <v>0</v>
      </c>
      <c r="BG61" s="265">
        <f t="shared" si="109"/>
        <v>0</v>
      </c>
      <c r="BH61" s="265">
        <f t="shared" si="109"/>
        <v>0</v>
      </c>
      <c r="BI61" s="265">
        <f t="shared" si="109"/>
        <v>0</v>
      </c>
      <c r="BJ61" s="265">
        <f t="shared" si="109"/>
        <v>0</v>
      </c>
      <c r="BK61" s="265">
        <f t="shared" si="109"/>
        <v>0</v>
      </c>
      <c r="BL61" s="265">
        <f t="shared" si="109"/>
        <v>0</v>
      </c>
      <c r="BM61" s="265">
        <f t="shared" si="109"/>
        <v>0</v>
      </c>
      <c r="BN61" s="265">
        <f t="shared" si="109"/>
        <v>0</v>
      </c>
      <c r="BO61" s="265">
        <f t="shared" si="109"/>
        <v>0</v>
      </c>
      <c r="BP61" s="265">
        <f t="shared" si="109"/>
        <v>0</v>
      </c>
      <c r="BQ61" s="265">
        <f t="shared" si="109"/>
        <v>0</v>
      </c>
      <c r="BR61" s="265">
        <f t="shared" si="109"/>
        <v>0</v>
      </c>
      <c r="BS61" s="265">
        <f t="shared" si="109"/>
        <v>0</v>
      </c>
      <c r="BT61" s="265">
        <f t="shared" si="109"/>
        <v>0</v>
      </c>
      <c r="BU61" s="265">
        <f t="shared" si="109"/>
        <v>0</v>
      </c>
      <c r="BV61" s="265">
        <f t="shared" si="109"/>
        <v>0</v>
      </c>
      <c r="BW61" s="265">
        <f t="shared" ref="BW61:CW61" si="110">BV61-($AP$20*$A$2)</f>
        <v>0</v>
      </c>
      <c r="BX61" s="265">
        <f t="shared" si="110"/>
        <v>0</v>
      </c>
      <c r="BY61" s="265">
        <f t="shared" si="110"/>
        <v>0</v>
      </c>
      <c r="BZ61" s="265">
        <f t="shared" si="110"/>
        <v>0</v>
      </c>
      <c r="CA61" s="265">
        <f t="shared" si="110"/>
        <v>0</v>
      </c>
      <c r="CB61" s="265">
        <f t="shared" si="110"/>
        <v>0</v>
      </c>
      <c r="CC61" s="265">
        <f t="shared" si="110"/>
        <v>0</v>
      </c>
      <c r="CD61" s="265">
        <f t="shared" si="110"/>
        <v>0</v>
      </c>
      <c r="CE61" s="265">
        <f t="shared" si="110"/>
        <v>0</v>
      </c>
      <c r="CF61" s="265">
        <f t="shared" si="110"/>
        <v>0</v>
      </c>
      <c r="CG61" s="265">
        <f t="shared" si="110"/>
        <v>0</v>
      </c>
      <c r="CH61" s="265">
        <f t="shared" si="110"/>
        <v>0</v>
      </c>
      <c r="CI61" s="265">
        <f t="shared" si="110"/>
        <v>0</v>
      </c>
      <c r="CJ61" s="265">
        <f t="shared" si="110"/>
        <v>0</v>
      </c>
      <c r="CK61" s="265">
        <f t="shared" si="110"/>
        <v>0</v>
      </c>
      <c r="CL61" s="265">
        <f t="shared" si="110"/>
        <v>0</v>
      </c>
      <c r="CM61" s="265">
        <f t="shared" si="110"/>
        <v>0</v>
      </c>
      <c r="CN61" s="265">
        <f t="shared" si="110"/>
        <v>0</v>
      </c>
      <c r="CO61" s="265">
        <f t="shared" si="110"/>
        <v>0</v>
      </c>
      <c r="CP61" s="265">
        <f t="shared" si="110"/>
        <v>0</v>
      </c>
      <c r="CQ61" s="265">
        <f t="shared" si="110"/>
        <v>0</v>
      </c>
      <c r="CR61" s="265">
        <f t="shared" si="110"/>
        <v>0</v>
      </c>
      <c r="CS61" s="265">
        <f t="shared" si="110"/>
        <v>0</v>
      </c>
      <c r="CT61" s="265">
        <f t="shared" si="110"/>
        <v>0</v>
      </c>
      <c r="CU61" s="265">
        <f t="shared" si="110"/>
        <v>0</v>
      </c>
      <c r="CV61" s="265">
        <f t="shared" si="110"/>
        <v>0</v>
      </c>
      <c r="CW61" s="265">
        <f t="shared" si="110"/>
        <v>0</v>
      </c>
    </row>
    <row r="62" spans="1:101" x14ac:dyDescent="0.35">
      <c r="A62" t="s">
        <v>196</v>
      </c>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f>AQ20-(AQ20*$A$2)</f>
        <v>0</v>
      </c>
      <c r="AR62" s="265">
        <f t="shared" ref="AR62:BW62" si="111">AQ62-($AQ$20*$A$2)</f>
        <v>0</v>
      </c>
      <c r="AS62" s="265">
        <f t="shared" si="111"/>
        <v>0</v>
      </c>
      <c r="AT62" s="265">
        <f t="shared" si="111"/>
        <v>0</v>
      </c>
      <c r="AU62" s="265">
        <f t="shared" si="111"/>
        <v>0</v>
      </c>
      <c r="AV62" s="265">
        <f t="shared" si="111"/>
        <v>0</v>
      </c>
      <c r="AW62" s="265">
        <f t="shared" si="111"/>
        <v>0</v>
      </c>
      <c r="AX62" s="265">
        <f t="shared" si="111"/>
        <v>0</v>
      </c>
      <c r="AY62" s="265">
        <f t="shared" si="111"/>
        <v>0</v>
      </c>
      <c r="AZ62" s="265">
        <f t="shared" si="111"/>
        <v>0</v>
      </c>
      <c r="BA62" s="265">
        <f t="shared" si="111"/>
        <v>0</v>
      </c>
      <c r="BB62" s="265">
        <f t="shared" si="111"/>
        <v>0</v>
      </c>
      <c r="BC62" s="265">
        <f t="shared" si="111"/>
        <v>0</v>
      </c>
      <c r="BD62" s="265">
        <f t="shared" si="111"/>
        <v>0</v>
      </c>
      <c r="BE62" s="265">
        <f t="shared" si="111"/>
        <v>0</v>
      </c>
      <c r="BF62" s="265">
        <f t="shared" si="111"/>
        <v>0</v>
      </c>
      <c r="BG62" s="265">
        <f t="shared" si="111"/>
        <v>0</v>
      </c>
      <c r="BH62" s="265">
        <f t="shared" si="111"/>
        <v>0</v>
      </c>
      <c r="BI62" s="265">
        <f t="shared" si="111"/>
        <v>0</v>
      </c>
      <c r="BJ62" s="265">
        <f t="shared" si="111"/>
        <v>0</v>
      </c>
      <c r="BK62" s="265">
        <f t="shared" si="111"/>
        <v>0</v>
      </c>
      <c r="BL62" s="265">
        <f t="shared" si="111"/>
        <v>0</v>
      </c>
      <c r="BM62" s="265">
        <f t="shared" si="111"/>
        <v>0</v>
      </c>
      <c r="BN62" s="265">
        <f t="shared" si="111"/>
        <v>0</v>
      </c>
      <c r="BO62" s="265">
        <f t="shared" si="111"/>
        <v>0</v>
      </c>
      <c r="BP62" s="265">
        <f t="shared" si="111"/>
        <v>0</v>
      </c>
      <c r="BQ62" s="265">
        <f t="shared" si="111"/>
        <v>0</v>
      </c>
      <c r="BR62" s="265">
        <f t="shared" si="111"/>
        <v>0</v>
      </c>
      <c r="BS62" s="265">
        <f t="shared" si="111"/>
        <v>0</v>
      </c>
      <c r="BT62" s="265">
        <f t="shared" si="111"/>
        <v>0</v>
      </c>
      <c r="BU62" s="265">
        <f t="shared" si="111"/>
        <v>0</v>
      </c>
      <c r="BV62" s="265">
        <f t="shared" si="111"/>
        <v>0</v>
      </c>
      <c r="BW62" s="265">
        <f t="shared" si="111"/>
        <v>0</v>
      </c>
      <c r="BX62" s="265">
        <f t="shared" ref="BX62:CW62" si="112">BW62-($AQ$20*$A$2)</f>
        <v>0</v>
      </c>
      <c r="BY62" s="265">
        <f t="shared" si="112"/>
        <v>0</v>
      </c>
      <c r="BZ62" s="265">
        <f t="shared" si="112"/>
        <v>0</v>
      </c>
      <c r="CA62" s="265">
        <f t="shared" si="112"/>
        <v>0</v>
      </c>
      <c r="CB62" s="265">
        <f t="shared" si="112"/>
        <v>0</v>
      </c>
      <c r="CC62" s="265">
        <f t="shared" si="112"/>
        <v>0</v>
      </c>
      <c r="CD62" s="265">
        <f t="shared" si="112"/>
        <v>0</v>
      </c>
      <c r="CE62" s="265">
        <f t="shared" si="112"/>
        <v>0</v>
      </c>
      <c r="CF62" s="265">
        <f t="shared" si="112"/>
        <v>0</v>
      </c>
      <c r="CG62" s="265">
        <f t="shared" si="112"/>
        <v>0</v>
      </c>
      <c r="CH62" s="265">
        <f t="shared" si="112"/>
        <v>0</v>
      </c>
      <c r="CI62" s="265">
        <f t="shared" si="112"/>
        <v>0</v>
      </c>
      <c r="CJ62" s="265">
        <f t="shared" si="112"/>
        <v>0</v>
      </c>
      <c r="CK62" s="265">
        <f t="shared" si="112"/>
        <v>0</v>
      </c>
      <c r="CL62" s="265">
        <f t="shared" si="112"/>
        <v>0</v>
      </c>
      <c r="CM62" s="265">
        <f t="shared" si="112"/>
        <v>0</v>
      </c>
      <c r="CN62" s="265">
        <f t="shared" si="112"/>
        <v>0</v>
      </c>
      <c r="CO62" s="265">
        <f t="shared" si="112"/>
        <v>0</v>
      </c>
      <c r="CP62" s="265">
        <f t="shared" si="112"/>
        <v>0</v>
      </c>
      <c r="CQ62" s="265">
        <f t="shared" si="112"/>
        <v>0</v>
      </c>
      <c r="CR62" s="265">
        <f t="shared" si="112"/>
        <v>0</v>
      </c>
      <c r="CS62" s="265">
        <f t="shared" si="112"/>
        <v>0</v>
      </c>
      <c r="CT62" s="265">
        <f t="shared" si="112"/>
        <v>0</v>
      </c>
      <c r="CU62" s="265">
        <f t="shared" si="112"/>
        <v>0</v>
      </c>
      <c r="CV62" s="265">
        <f t="shared" si="112"/>
        <v>0</v>
      </c>
      <c r="CW62" s="265">
        <f t="shared" si="112"/>
        <v>0</v>
      </c>
    </row>
    <row r="63" spans="1:101" x14ac:dyDescent="0.35">
      <c r="A63" t="s">
        <v>197</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f>AR20-(AR20*$A$2)</f>
        <v>0</v>
      </c>
      <c r="AS63" s="265">
        <f t="shared" ref="AS63:BX63" si="113">AR63-($AR$20*$A$2)</f>
        <v>0</v>
      </c>
      <c r="AT63" s="265">
        <f t="shared" si="113"/>
        <v>0</v>
      </c>
      <c r="AU63" s="265">
        <f t="shared" si="113"/>
        <v>0</v>
      </c>
      <c r="AV63" s="265">
        <f t="shared" si="113"/>
        <v>0</v>
      </c>
      <c r="AW63" s="265">
        <f t="shared" si="113"/>
        <v>0</v>
      </c>
      <c r="AX63" s="265">
        <f t="shared" si="113"/>
        <v>0</v>
      </c>
      <c r="AY63" s="265">
        <f t="shared" si="113"/>
        <v>0</v>
      </c>
      <c r="AZ63" s="265">
        <f t="shared" si="113"/>
        <v>0</v>
      </c>
      <c r="BA63" s="265">
        <f t="shared" si="113"/>
        <v>0</v>
      </c>
      <c r="BB63" s="265">
        <f t="shared" si="113"/>
        <v>0</v>
      </c>
      <c r="BC63" s="265">
        <f t="shared" si="113"/>
        <v>0</v>
      </c>
      <c r="BD63" s="265">
        <f t="shared" si="113"/>
        <v>0</v>
      </c>
      <c r="BE63" s="265">
        <f t="shared" si="113"/>
        <v>0</v>
      </c>
      <c r="BF63" s="265">
        <f t="shared" si="113"/>
        <v>0</v>
      </c>
      <c r="BG63" s="265">
        <f t="shared" si="113"/>
        <v>0</v>
      </c>
      <c r="BH63" s="265">
        <f t="shared" si="113"/>
        <v>0</v>
      </c>
      <c r="BI63" s="265">
        <f t="shared" si="113"/>
        <v>0</v>
      </c>
      <c r="BJ63" s="265">
        <f t="shared" si="113"/>
        <v>0</v>
      </c>
      <c r="BK63" s="265">
        <f t="shared" si="113"/>
        <v>0</v>
      </c>
      <c r="BL63" s="265">
        <f t="shared" si="113"/>
        <v>0</v>
      </c>
      <c r="BM63" s="265">
        <f t="shared" si="113"/>
        <v>0</v>
      </c>
      <c r="BN63" s="265">
        <f t="shared" si="113"/>
        <v>0</v>
      </c>
      <c r="BO63" s="265">
        <f t="shared" si="113"/>
        <v>0</v>
      </c>
      <c r="BP63" s="265">
        <f t="shared" si="113"/>
        <v>0</v>
      </c>
      <c r="BQ63" s="265">
        <f t="shared" si="113"/>
        <v>0</v>
      </c>
      <c r="BR63" s="265">
        <f t="shared" si="113"/>
        <v>0</v>
      </c>
      <c r="BS63" s="265">
        <f t="shared" si="113"/>
        <v>0</v>
      </c>
      <c r="BT63" s="265">
        <f t="shared" si="113"/>
        <v>0</v>
      </c>
      <c r="BU63" s="265">
        <f t="shared" si="113"/>
        <v>0</v>
      </c>
      <c r="BV63" s="265">
        <f t="shared" si="113"/>
        <v>0</v>
      </c>
      <c r="BW63" s="265">
        <f t="shared" si="113"/>
        <v>0</v>
      </c>
      <c r="BX63" s="265">
        <f t="shared" si="113"/>
        <v>0</v>
      </c>
      <c r="BY63" s="265">
        <f t="shared" ref="BY63:CW63" si="114">BX63-($AR$20*$A$2)</f>
        <v>0</v>
      </c>
      <c r="BZ63" s="265">
        <f t="shared" si="114"/>
        <v>0</v>
      </c>
      <c r="CA63" s="265">
        <f t="shared" si="114"/>
        <v>0</v>
      </c>
      <c r="CB63" s="265">
        <f t="shared" si="114"/>
        <v>0</v>
      </c>
      <c r="CC63" s="265">
        <f t="shared" si="114"/>
        <v>0</v>
      </c>
      <c r="CD63" s="265">
        <f t="shared" si="114"/>
        <v>0</v>
      </c>
      <c r="CE63" s="265">
        <f t="shared" si="114"/>
        <v>0</v>
      </c>
      <c r="CF63" s="265">
        <f t="shared" si="114"/>
        <v>0</v>
      </c>
      <c r="CG63" s="265">
        <f t="shared" si="114"/>
        <v>0</v>
      </c>
      <c r="CH63" s="265">
        <f t="shared" si="114"/>
        <v>0</v>
      </c>
      <c r="CI63" s="265">
        <f t="shared" si="114"/>
        <v>0</v>
      </c>
      <c r="CJ63" s="265">
        <f t="shared" si="114"/>
        <v>0</v>
      </c>
      <c r="CK63" s="265">
        <f t="shared" si="114"/>
        <v>0</v>
      </c>
      <c r="CL63" s="265">
        <f t="shared" si="114"/>
        <v>0</v>
      </c>
      <c r="CM63" s="265">
        <f t="shared" si="114"/>
        <v>0</v>
      </c>
      <c r="CN63" s="265">
        <f t="shared" si="114"/>
        <v>0</v>
      </c>
      <c r="CO63" s="265">
        <f t="shared" si="114"/>
        <v>0</v>
      </c>
      <c r="CP63" s="265">
        <f t="shared" si="114"/>
        <v>0</v>
      </c>
      <c r="CQ63" s="265">
        <f t="shared" si="114"/>
        <v>0</v>
      </c>
      <c r="CR63" s="265">
        <f t="shared" si="114"/>
        <v>0</v>
      </c>
      <c r="CS63" s="265">
        <f t="shared" si="114"/>
        <v>0</v>
      </c>
      <c r="CT63" s="265">
        <f t="shared" si="114"/>
        <v>0</v>
      </c>
      <c r="CU63" s="265">
        <f t="shared" si="114"/>
        <v>0</v>
      </c>
      <c r="CV63" s="265">
        <f t="shared" si="114"/>
        <v>0</v>
      </c>
      <c r="CW63" s="265">
        <f t="shared" si="114"/>
        <v>0</v>
      </c>
    </row>
    <row r="64" spans="1:101" x14ac:dyDescent="0.35">
      <c r="A64" t="s">
        <v>198</v>
      </c>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f>AS20-(AS20*$A$2)</f>
        <v>0</v>
      </c>
      <c r="AT64" s="265">
        <f t="shared" ref="AT64:BY64" si="115">AS64-($AS$20*$A$2)</f>
        <v>0</v>
      </c>
      <c r="AU64" s="265">
        <f t="shared" si="115"/>
        <v>0</v>
      </c>
      <c r="AV64" s="265">
        <f t="shared" si="115"/>
        <v>0</v>
      </c>
      <c r="AW64" s="265">
        <f t="shared" si="115"/>
        <v>0</v>
      </c>
      <c r="AX64" s="265">
        <f t="shared" si="115"/>
        <v>0</v>
      </c>
      <c r="AY64" s="265">
        <f t="shared" si="115"/>
        <v>0</v>
      </c>
      <c r="AZ64" s="265">
        <f t="shared" si="115"/>
        <v>0</v>
      </c>
      <c r="BA64" s="265">
        <f t="shared" si="115"/>
        <v>0</v>
      </c>
      <c r="BB64" s="265">
        <f t="shared" si="115"/>
        <v>0</v>
      </c>
      <c r="BC64" s="265">
        <f t="shared" si="115"/>
        <v>0</v>
      </c>
      <c r="BD64" s="265">
        <f t="shared" si="115"/>
        <v>0</v>
      </c>
      <c r="BE64" s="265">
        <f t="shared" si="115"/>
        <v>0</v>
      </c>
      <c r="BF64" s="265">
        <f t="shared" si="115"/>
        <v>0</v>
      </c>
      <c r="BG64" s="265">
        <f t="shared" si="115"/>
        <v>0</v>
      </c>
      <c r="BH64" s="265">
        <f t="shared" si="115"/>
        <v>0</v>
      </c>
      <c r="BI64" s="265">
        <f t="shared" si="115"/>
        <v>0</v>
      </c>
      <c r="BJ64" s="265">
        <f t="shared" si="115"/>
        <v>0</v>
      </c>
      <c r="BK64" s="265">
        <f t="shared" si="115"/>
        <v>0</v>
      </c>
      <c r="BL64" s="265">
        <f t="shared" si="115"/>
        <v>0</v>
      </c>
      <c r="BM64" s="265">
        <f t="shared" si="115"/>
        <v>0</v>
      </c>
      <c r="BN64" s="265">
        <f t="shared" si="115"/>
        <v>0</v>
      </c>
      <c r="BO64" s="265">
        <f t="shared" si="115"/>
        <v>0</v>
      </c>
      <c r="BP64" s="265">
        <f t="shared" si="115"/>
        <v>0</v>
      </c>
      <c r="BQ64" s="265">
        <f t="shared" si="115"/>
        <v>0</v>
      </c>
      <c r="BR64" s="265">
        <f t="shared" si="115"/>
        <v>0</v>
      </c>
      <c r="BS64" s="265">
        <f t="shared" si="115"/>
        <v>0</v>
      </c>
      <c r="BT64" s="265">
        <f t="shared" si="115"/>
        <v>0</v>
      </c>
      <c r="BU64" s="265">
        <f t="shared" si="115"/>
        <v>0</v>
      </c>
      <c r="BV64" s="265">
        <f t="shared" si="115"/>
        <v>0</v>
      </c>
      <c r="BW64" s="265">
        <f t="shared" si="115"/>
        <v>0</v>
      </c>
      <c r="BX64" s="265">
        <f t="shared" si="115"/>
        <v>0</v>
      </c>
      <c r="BY64" s="265">
        <f t="shared" si="115"/>
        <v>0</v>
      </c>
      <c r="BZ64" s="265">
        <f t="shared" ref="BZ64:CW64" si="116">BY64-($AS$20*$A$2)</f>
        <v>0</v>
      </c>
      <c r="CA64" s="265">
        <f t="shared" si="116"/>
        <v>0</v>
      </c>
      <c r="CB64" s="265">
        <f t="shared" si="116"/>
        <v>0</v>
      </c>
      <c r="CC64" s="265">
        <f t="shared" si="116"/>
        <v>0</v>
      </c>
      <c r="CD64" s="265">
        <f t="shared" si="116"/>
        <v>0</v>
      </c>
      <c r="CE64" s="265">
        <f t="shared" si="116"/>
        <v>0</v>
      </c>
      <c r="CF64" s="265">
        <f t="shared" si="116"/>
        <v>0</v>
      </c>
      <c r="CG64" s="265">
        <f t="shared" si="116"/>
        <v>0</v>
      </c>
      <c r="CH64" s="265">
        <f t="shared" si="116"/>
        <v>0</v>
      </c>
      <c r="CI64" s="265">
        <f t="shared" si="116"/>
        <v>0</v>
      </c>
      <c r="CJ64" s="265">
        <f t="shared" si="116"/>
        <v>0</v>
      </c>
      <c r="CK64" s="265">
        <f t="shared" si="116"/>
        <v>0</v>
      </c>
      <c r="CL64" s="265">
        <f t="shared" si="116"/>
        <v>0</v>
      </c>
      <c r="CM64" s="265">
        <f t="shared" si="116"/>
        <v>0</v>
      </c>
      <c r="CN64" s="265">
        <f t="shared" si="116"/>
        <v>0</v>
      </c>
      <c r="CO64" s="265">
        <f t="shared" si="116"/>
        <v>0</v>
      </c>
      <c r="CP64" s="265">
        <f t="shared" si="116"/>
        <v>0</v>
      </c>
      <c r="CQ64" s="265">
        <f t="shared" si="116"/>
        <v>0</v>
      </c>
      <c r="CR64" s="265">
        <f t="shared" si="116"/>
        <v>0</v>
      </c>
      <c r="CS64" s="265">
        <f t="shared" si="116"/>
        <v>0</v>
      </c>
      <c r="CT64" s="265">
        <f t="shared" si="116"/>
        <v>0</v>
      </c>
      <c r="CU64" s="265">
        <f t="shared" si="116"/>
        <v>0</v>
      </c>
      <c r="CV64" s="265">
        <f t="shared" si="116"/>
        <v>0</v>
      </c>
      <c r="CW64" s="265">
        <f t="shared" si="116"/>
        <v>0</v>
      </c>
    </row>
    <row r="65" spans="1:101" x14ac:dyDescent="0.35">
      <c r="A65" t="s">
        <v>199</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f>AT20-(AT20*$A$2)</f>
        <v>0</v>
      </c>
      <c r="AU65" s="265">
        <f t="shared" ref="AU65:BZ65" si="117">AT65-($AT$20*$A$2)</f>
        <v>0</v>
      </c>
      <c r="AV65" s="265">
        <f t="shared" si="117"/>
        <v>0</v>
      </c>
      <c r="AW65" s="265">
        <f t="shared" si="117"/>
        <v>0</v>
      </c>
      <c r="AX65" s="265">
        <f t="shared" si="117"/>
        <v>0</v>
      </c>
      <c r="AY65" s="265">
        <f t="shared" si="117"/>
        <v>0</v>
      </c>
      <c r="AZ65" s="265">
        <f t="shared" si="117"/>
        <v>0</v>
      </c>
      <c r="BA65" s="265">
        <f t="shared" si="117"/>
        <v>0</v>
      </c>
      <c r="BB65" s="265">
        <f t="shared" si="117"/>
        <v>0</v>
      </c>
      <c r="BC65" s="265">
        <f t="shared" si="117"/>
        <v>0</v>
      </c>
      <c r="BD65" s="265">
        <f t="shared" si="117"/>
        <v>0</v>
      </c>
      <c r="BE65" s="265">
        <f t="shared" si="117"/>
        <v>0</v>
      </c>
      <c r="BF65" s="265">
        <f t="shared" si="117"/>
        <v>0</v>
      </c>
      <c r="BG65" s="265">
        <f t="shared" si="117"/>
        <v>0</v>
      </c>
      <c r="BH65" s="265">
        <f t="shared" si="117"/>
        <v>0</v>
      </c>
      <c r="BI65" s="265">
        <f t="shared" si="117"/>
        <v>0</v>
      </c>
      <c r="BJ65" s="265">
        <f t="shared" si="117"/>
        <v>0</v>
      </c>
      <c r="BK65" s="265">
        <f t="shared" si="117"/>
        <v>0</v>
      </c>
      <c r="BL65" s="265">
        <f t="shared" si="117"/>
        <v>0</v>
      </c>
      <c r="BM65" s="265">
        <f t="shared" si="117"/>
        <v>0</v>
      </c>
      <c r="BN65" s="265">
        <f t="shared" si="117"/>
        <v>0</v>
      </c>
      <c r="BO65" s="265">
        <f t="shared" si="117"/>
        <v>0</v>
      </c>
      <c r="BP65" s="265">
        <f t="shared" si="117"/>
        <v>0</v>
      </c>
      <c r="BQ65" s="265">
        <f t="shared" si="117"/>
        <v>0</v>
      </c>
      <c r="BR65" s="265">
        <f t="shared" si="117"/>
        <v>0</v>
      </c>
      <c r="BS65" s="265">
        <f t="shared" si="117"/>
        <v>0</v>
      </c>
      <c r="BT65" s="265">
        <f t="shared" si="117"/>
        <v>0</v>
      </c>
      <c r="BU65" s="265">
        <f t="shared" si="117"/>
        <v>0</v>
      </c>
      <c r="BV65" s="265">
        <f t="shared" si="117"/>
        <v>0</v>
      </c>
      <c r="BW65" s="265">
        <f t="shared" si="117"/>
        <v>0</v>
      </c>
      <c r="BX65" s="265">
        <f t="shared" si="117"/>
        <v>0</v>
      </c>
      <c r="BY65" s="265">
        <f t="shared" si="117"/>
        <v>0</v>
      </c>
      <c r="BZ65" s="265">
        <f t="shared" si="117"/>
        <v>0</v>
      </c>
      <c r="CA65" s="265">
        <f t="shared" ref="CA65:CW65" si="118">BZ65-($AT$20*$A$2)</f>
        <v>0</v>
      </c>
      <c r="CB65" s="265">
        <f t="shared" si="118"/>
        <v>0</v>
      </c>
      <c r="CC65" s="265">
        <f t="shared" si="118"/>
        <v>0</v>
      </c>
      <c r="CD65" s="265">
        <f t="shared" si="118"/>
        <v>0</v>
      </c>
      <c r="CE65" s="265">
        <f t="shared" si="118"/>
        <v>0</v>
      </c>
      <c r="CF65" s="265">
        <f t="shared" si="118"/>
        <v>0</v>
      </c>
      <c r="CG65" s="265">
        <f t="shared" si="118"/>
        <v>0</v>
      </c>
      <c r="CH65" s="265">
        <f t="shared" si="118"/>
        <v>0</v>
      </c>
      <c r="CI65" s="265">
        <f t="shared" si="118"/>
        <v>0</v>
      </c>
      <c r="CJ65" s="265">
        <f t="shared" si="118"/>
        <v>0</v>
      </c>
      <c r="CK65" s="265">
        <f t="shared" si="118"/>
        <v>0</v>
      </c>
      <c r="CL65" s="265">
        <f t="shared" si="118"/>
        <v>0</v>
      </c>
      <c r="CM65" s="265">
        <f t="shared" si="118"/>
        <v>0</v>
      </c>
      <c r="CN65" s="265">
        <f t="shared" si="118"/>
        <v>0</v>
      </c>
      <c r="CO65" s="265">
        <f t="shared" si="118"/>
        <v>0</v>
      </c>
      <c r="CP65" s="265">
        <f t="shared" si="118"/>
        <v>0</v>
      </c>
      <c r="CQ65" s="265">
        <f t="shared" si="118"/>
        <v>0</v>
      </c>
      <c r="CR65" s="265">
        <f t="shared" si="118"/>
        <v>0</v>
      </c>
      <c r="CS65" s="265">
        <f t="shared" si="118"/>
        <v>0</v>
      </c>
      <c r="CT65" s="265">
        <f t="shared" si="118"/>
        <v>0</v>
      </c>
      <c r="CU65" s="265">
        <f t="shared" si="118"/>
        <v>0</v>
      </c>
      <c r="CV65" s="265">
        <f t="shared" si="118"/>
        <v>0</v>
      </c>
      <c r="CW65" s="265">
        <f t="shared" si="118"/>
        <v>0</v>
      </c>
    </row>
    <row r="66" spans="1:101" x14ac:dyDescent="0.35">
      <c r="A66" t="s">
        <v>200</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f>AU20-(AU20*$A$2)</f>
        <v>0</v>
      </c>
      <c r="AV66" s="265">
        <f t="shared" ref="AV66:CA66" si="119">AU66-($AU$20*$A$2)</f>
        <v>0</v>
      </c>
      <c r="AW66" s="265">
        <f t="shared" si="119"/>
        <v>0</v>
      </c>
      <c r="AX66" s="265">
        <f t="shared" si="119"/>
        <v>0</v>
      </c>
      <c r="AY66" s="265">
        <f t="shared" si="119"/>
        <v>0</v>
      </c>
      <c r="AZ66" s="265">
        <f t="shared" si="119"/>
        <v>0</v>
      </c>
      <c r="BA66" s="265">
        <f t="shared" si="119"/>
        <v>0</v>
      </c>
      <c r="BB66" s="265">
        <f t="shared" si="119"/>
        <v>0</v>
      </c>
      <c r="BC66" s="265">
        <f t="shared" si="119"/>
        <v>0</v>
      </c>
      <c r="BD66" s="265">
        <f t="shared" si="119"/>
        <v>0</v>
      </c>
      <c r="BE66" s="265">
        <f t="shared" si="119"/>
        <v>0</v>
      </c>
      <c r="BF66" s="265">
        <f t="shared" si="119"/>
        <v>0</v>
      </c>
      <c r="BG66" s="265">
        <f t="shared" si="119"/>
        <v>0</v>
      </c>
      <c r="BH66" s="265">
        <f t="shared" si="119"/>
        <v>0</v>
      </c>
      <c r="BI66" s="265">
        <f t="shared" si="119"/>
        <v>0</v>
      </c>
      <c r="BJ66" s="265">
        <f t="shared" si="119"/>
        <v>0</v>
      </c>
      <c r="BK66" s="265">
        <f t="shared" si="119"/>
        <v>0</v>
      </c>
      <c r="BL66" s="265">
        <f t="shared" si="119"/>
        <v>0</v>
      </c>
      <c r="BM66" s="265">
        <f t="shared" si="119"/>
        <v>0</v>
      </c>
      <c r="BN66" s="265">
        <f t="shared" si="119"/>
        <v>0</v>
      </c>
      <c r="BO66" s="265">
        <f t="shared" si="119"/>
        <v>0</v>
      </c>
      <c r="BP66" s="265">
        <f t="shared" si="119"/>
        <v>0</v>
      </c>
      <c r="BQ66" s="265">
        <f t="shared" si="119"/>
        <v>0</v>
      </c>
      <c r="BR66" s="265">
        <f t="shared" si="119"/>
        <v>0</v>
      </c>
      <c r="BS66" s="265">
        <f t="shared" si="119"/>
        <v>0</v>
      </c>
      <c r="BT66" s="265">
        <f t="shared" si="119"/>
        <v>0</v>
      </c>
      <c r="BU66" s="265">
        <f t="shared" si="119"/>
        <v>0</v>
      </c>
      <c r="BV66" s="265">
        <f t="shared" si="119"/>
        <v>0</v>
      </c>
      <c r="BW66" s="265">
        <f t="shared" si="119"/>
        <v>0</v>
      </c>
      <c r="BX66" s="265">
        <f t="shared" si="119"/>
        <v>0</v>
      </c>
      <c r="BY66" s="265">
        <f t="shared" si="119"/>
        <v>0</v>
      </c>
      <c r="BZ66" s="265">
        <f t="shared" si="119"/>
        <v>0</v>
      </c>
      <c r="CA66" s="265">
        <f t="shared" si="119"/>
        <v>0</v>
      </c>
      <c r="CB66" s="265">
        <f t="shared" ref="CB66:CW66" si="120">CA66-($AU$20*$A$2)</f>
        <v>0</v>
      </c>
      <c r="CC66" s="265">
        <f t="shared" si="120"/>
        <v>0</v>
      </c>
      <c r="CD66" s="265">
        <f t="shared" si="120"/>
        <v>0</v>
      </c>
      <c r="CE66" s="265">
        <f t="shared" si="120"/>
        <v>0</v>
      </c>
      <c r="CF66" s="265">
        <f t="shared" si="120"/>
        <v>0</v>
      </c>
      <c r="CG66" s="265">
        <f t="shared" si="120"/>
        <v>0</v>
      </c>
      <c r="CH66" s="265">
        <f t="shared" si="120"/>
        <v>0</v>
      </c>
      <c r="CI66" s="265">
        <f t="shared" si="120"/>
        <v>0</v>
      </c>
      <c r="CJ66" s="265">
        <f t="shared" si="120"/>
        <v>0</v>
      </c>
      <c r="CK66" s="265">
        <f t="shared" si="120"/>
        <v>0</v>
      </c>
      <c r="CL66" s="265">
        <f t="shared" si="120"/>
        <v>0</v>
      </c>
      <c r="CM66" s="265">
        <f t="shared" si="120"/>
        <v>0</v>
      </c>
      <c r="CN66" s="265">
        <f t="shared" si="120"/>
        <v>0</v>
      </c>
      <c r="CO66" s="265">
        <f t="shared" si="120"/>
        <v>0</v>
      </c>
      <c r="CP66" s="265">
        <f t="shared" si="120"/>
        <v>0</v>
      </c>
      <c r="CQ66" s="265">
        <f t="shared" si="120"/>
        <v>0</v>
      </c>
      <c r="CR66" s="265">
        <f t="shared" si="120"/>
        <v>0</v>
      </c>
      <c r="CS66" s="265">
        <f t="shared" si="120"/>
        <v>0</v>
      </c>
      <c r="CT66" s="265">
        <f t="shared" si="120"/>
        <v>0</v>
      </c>
      <c r="CU66" s="265">
        <f t="shared" si="120"/>
        <v>0</v>
      </c>
      <c r="CV66" s="265">
        <f t="shared" si="120"/>
        <v>0</v>
      </c>
      <c r="CW66" s="265">
        <f t="shared" si="120"/>
        <v>0</v>
      </c>
    </row>
    <row r="67" spans="1:101" x14ac:dyDescent="0.35">
      <c r="A67" t="s">
        <v>201</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f>AV20-(AV20*$A$2)</f>
        <v>0</v>
      </c>
      <c r="AW67" s="265">
        <f t="shared" ref="AW67:CB67" si="121">AV67-($AV$20*$A$2)</f>
        <v>0</v>
      </c>
      <c r="AX67" s="265">
        <f t="shared" si="121"/>
        <v>0</v>
      </c>
      <c r="AY67" s="265">
        <f t="shared" si="121"/>
        <v>0</v>
      </c>
      <c r="AZ67" s="265">
        <f t="shared" si="121"/>
        <v>0</v>
      </c>
      <c r="BA67" s="265">
        <f t="shared" si="121"/>
        <v>0</v>
      </c>
      <c r="BB67" s="265">
        <f t="shared" si="121"/>
        <v>0</v>
      </c>
      <c r="BC67" s="265">
        <f t="shared" si="121"/>
        <v>0</v>
      </c>
      <c r="BD67" s="265">
        <f t="shared" si="121"/>
        <v>0</v>
      </c>
      <c r="BE67" s="265">
        <f t="shared" si="121"/>
        <v>0</v>
      </c>
      <c r="BF67" s="265">
        <f t="shared" si="121"/>
        <v>0</v>
      </c>
      <c r="BG67" s="265">
        <f t="shared" si="121"/>
        <v>0</v>
      </c>
      <c r="BH67" s="265">
        <f t="shared" si="121"/>
        <v>0</v>
      </c>
      <c r="BI67" s="265">
        <f t="shared" si="121"/>
        <v>0</v>
      </c>
      <c r="BJ67" s="265">
        <f t="shared" si="121"/>
        <v>0</v>
      </c>
      <c r="BK67" s="265">
        <f t="shared" si="121"/>
        <v>0</v>
      </c>
      <c r="BL67" s="265">
        <f t="shared" si="121"/>
        <v>0</v>
      </c>
      <c r="BM67" s="265">
        <f t="shared" si="121"/>
        <v>0</v>
      </c>
      <c r="BN67" s="265">
        <f t="shared" si="121"/>
        <v>0</v>
      </c>
      <c r="BO67" s="265">
        <f t="shared" si="121"/>
        <v>0</v>
      </c>
      <c r="BP67" s="265">
        <f t="shared" si="121"/>
        <v>0</v>
      </c>
      <c r="BQ67" s="265">
        <f t="shared" si="121"/>
        <v>0</v>
      </c>
      <c r="BR67" s="265">
        <f t="shared" si="121"/>
        <v>0</v>
      </c>
      <c r="BS67" s="265">
        <f t="shared" si="121"/>
        <v>0</v>
      </c>
      <c r="BT67" s="265">
        <f t="shared" si="121"/>
        <v>0</v>
      </c>
      <c r="BU67" s="265">
        <f t="shared" si="121"/>
        <v>0</v>
      </c>
      <c r="BV67" s="265">
        <f t="shared" si="121"/>
        <v>0</v>
      </c>
      <c r="BW67" s="265">
        <f t="shared" si="121"/>
        <v>0</v>
      </c>
      <c r="BX67" s="265">
        <f t="shared" si="121"/>
        <v>0</v>
      </c>
      <c r="BY67" s="265">
        <f t="shared" si="121"/>
        <v>0</v>
      </c>
      <c r="BZ67" s="265">
        <f t="shared" si="121"/>
        <v>0</v>
      </c>
      <c r="CA67" s="265">
        <f t="shared" si="121"/>
        <v>0</v>
      </c>
      <c r="CB67" s="265">
        <f t="shared" si="121"/>
        <v>0</v>
      </c>
      <c r="CC67" s="265">
        <f t="shared" ref="CC67:CW67" si="122">CB67-($AV$20*$A$2)</f>
        <v>0</v>
      </c>
      <c r="CD67" s="265">
        <f t="shared" si="122"/>
        <v>0</v>
      </c>
      <c r="CE67" s="265">
        <f t="shared" si="122"/>
        <v>0</v>
      </c>
      <c r="CF67" s="265">
        <f t="shared" si="122"/>
        <v>0</v>
      </c>
      <c r="CG67" s="265">
        <f t="shared" si="122"/>
        <v>0</v>
      </c>
      <c r="CH67" s="265">
        <f t="shared" si="122"/>
        <v>0</v>
      </c>
      <c r="CI67" s="265">
        <f t="shared" si="122"/>
        <v>0</v>
      </c>
      <c r="CJ67" s="265">
        <f t="shared" si="122"/>
        <v>0</v>
      </c>
      <c r="CK67" s="265">
        <f t="shared" si="122"/>
        <v>0</v>
      </c>
      <c r="CL67" s="265">
        <f t="shared" si="122"/>
        <v>0</v>
      </c>
      <c r="CM67" s="265">
        <f t="shared" si="122"/>
        <v>0</v>
      </c>
      <c r="CN67" s="265">
        <f t="shared" si="122"/>
        <v>0</v>
      </c>
      <c r="CO67" s="265">
        <f t="shared" si="122"/>
        <v>0</v>
      </c>
      <c r="CP67" s="265">
        <f t="shared" si="122"/>
        <v>0</v>
      </c>
      <c r="CQ67" s="265">
        <f t="shared" si="122"/>
        <v>0</v>
      </c>
      <c r="CR67" s="265">
        <f t="shared" si="122"/>
        <v>0</v>
      </c>
      <c r="CS67" s="265">
        <f t="shared" si="122"/>
        <v>0</v>
      </c>
      <c r="CT67" s="265">
        <f t="shared" si="122"/>
        <v>0</v>
      </c>
      <c r="CU67" s="265">
        <f t="shared" si="122"/>
        <v>0</v>
      </c>
      <c r="CV67" s="265">
        <f t="shared" si="122"/>
        <v>0</v>
      </c>
      <c r="CW67" s="265">
        <f t="shared" si="122"/>
        <v>0</v>
      </c>
    </row>
    <row r="68" spans="1:101" x14ac:dyDescent="0.35">
      <c r="A68" t="s">
        <v>202</v>
      </c>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f>AW20-(AW20*$A$2)</f>
        <v>0</v>
      </c>
      <c r="AX68" s="265">
        <f t="shared" ref="AX68:CC68" si="123">AW68-($AW$20*$A$2)</f>
        <v>0</v>
      </c>
      <c r="AY68" s="265">
        <f t="shared" si="123"/>
        <v>0</v>
      </c>
      <c r="AZ68" s="265">
        <f t="shared" si="123"/>
        <v>0</v>
      </c>
      <c r="BA68" s="265">
        <f t="shared" si="123"/>
        <v>0</v>
      </c>
      <c r="BB68" s="265">
        <f t="shared" si="123"/>
        <v>0</v>
      </c>
      <c r="BC68" s="265">
        <f t="shared" si="123"/>
        <v>0</v>
      </c>
      <c r="BD68" s="265">
        <f t="shared" si="123"/>
        <v>0</v>
      </c>
      <c r="BE68" s="265">
        <f t="shared" si="123"/>
        <v>0</v>
      </c>
      <c r="BF68" s="265">
        <f t="shared" si="123"/>
        <v>0</v>
      </c>
      <c r="BG68" s="265">
        <f t="shared" si="123"/>
        <v>0</v>
      </c>
      <c r="BH68" s="265">
        <f t="shared" si="123"/>
        <v>0</v>
      </c>
      <c r="BI68" s="265">
        <f t="shared" si="123"/>
        <v>0</v>
      </c>
      <c r="BJ68" s="265">
        <f t="shared" si="123"/>
        <v>0</v>
      </c>
      <c r="BK68" s="265">
        <f t="shared" si="123"/>
        <v>0</v>
      </c>
      <c r="BL68" s="265">
        <f t="shared" si="123"/>
        <v>0</v>
      </c>
      <c r="BM68" s="265">
        <f t="shared" si="123"/>
        <v>0</v>
      </c>
      <c r="BN68" s="265">
        <f t="shared" si="123"/>
        <v>0</v>
      </c>
      <c r="BO68" s="265">
        <f t="shared" si="123"/>
        <v>0</v>
      </c>
      <c r="BP68" s="265">
        <f t="shared" si="123"/>
        <v>0</v>
      </c>
      <c r="BQ68" s="265">
        <f t="shared" si="123"/>
        <v>0</v>
      </c>
      <c r="BR68" s="265">
        <f t="shared" si="123"/>
        <v>0</v>
      </c>
      <c r="BS68" s="265">
        <f t="shared" si="123"/>
        <v>0</v>
      </c>
      <c r="BT68" s="265">
        <f t="shared" si="123"/>
        <v>0</v>
      </c>
      <c r="BU68" s="265">
        <f t="shared" si="123"/>
        <v>0</v>
      </c>
      <c r="BV68" s="265">
        <f t="shared" si="123"/>
        <v>0</v>
      </c>
      <c r="BW68" s="265">
        <f t="shared" si="123"/>
        <v>0</v>
      </c>
      <c r="BX68" s="265">
        <f t="shared" si="123"/>
        <v>0</v>
      </c>
      <c r="BY68" s="265">
        <f t="shared" si="123"/>
        <v>0</v>
      </c>
      <c r="BZ68" s="265">
        <f t="shared" si="123"/>
        <v>0</v>
      </c>
      <c r="CA68" s="265">
        <f t="shared" si="123"/>
        <v>0</v>
      </c>
      <c r="CB68" s="265">
        <f t="shared" si="123"/>
        <v>0</v>
      </c>
      <c r="CC68" s="265">
        <f t="shared" si="123"/>
        <v>0</v>
      </c>
      <c r="CD68" s="265">
        <f t="shared" ref="CD68:CW68" si="124">CC68-($AW$20*$A$2)</f>
        <v>0</v>
      </c>
      <c r="CE68" s="265">
        <f t="shared" si="124"/>
        <v>0</v>
      </c>
      <c r="CF68" s="265">
        <f t="shared" si="124"/>
        <v>0</v>
      </c>
      <c r="CG68" s="265">
        <f t="shared" si="124"/>
        <v>0</v>
      </c>
      <c r="CH68" s="265">
        <f t="shared" si="124"/>
        <v>0</v>
      </c>
      <c r="CI68" s="265">
        <f t="shared" si="124"/>
        <v>0</v>
      </c>
      <c r="CJ68" s="265">
        <f t="shared" si="124"/>
        <v>0</v>
      </c>
      <c r="CK68" s="265">
        <f t="shared" si="124"/>
        <v>0</v>
      </c>
      <c r="CL68" s="265">
        <f t="shared" si="124"/>
        <v>0</v>
      </c>
      <c r="CM68" s="265">
        <f t="shared" si="124"/>
        <v>0</v>
      </c>
      <c r="CN68" s="265">
        <f t="shared" si="124"/>
        <v>0</v>
      </c>
      <c r="CO68" s="265">
        <f t="shared" si="124"/>
        <v>0</v>
      </c>
      <c r="CP68" s="265">
        <f t="shared" si="124"/>
        <v>0</v>
      </c>
      <c r="CQ68" s="265">
        <f t="shared" si="124"/>
        <v>0</v>
      </c>
      <c r="CR68" s="265">
        <f t="shared" si="124"/>
        <v>0</v>
      </c>
      <c r="CS68" s="265">
        <f t="shared" si="124"/>
        <v>0</v>
      </c>
      <c r="CT68" s="265">
        <f t="shared" si="124"/>
        <v>0</v>
      </c>
      <c r="CU68" s="265">
        <f t="shared" si="124"/>
        <v>0</v>
      </c>
      <c r="CV68" s="265">
        <f t="shared" si="124"/>
        <v>0</v>
      </c>
      <c r="CW68" s="265">
        <f t="shared" si="124"/>
        <v>0</v>
      </c>
    </row>
    <row r="69" spans="1:101" x14ac:dyDescent="0.35">
      <c r="A69" t="s">
        <v>203</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f>AX20-(AX20*$A$2)</f>
        <v>0</v>
      </c>
      <c r="AY69" s="265">
        <f t="shared" ref="AY69:CD69" si="125">AX69-($AX$20*$A$2)</f>
        <v>0</v>
      </c>
      <c r="AZ69" s="265">
        <f t="shared" si="125"/>
        <v>0</v>
      </c>
      <c r="BA69" s="265">
        <f t="shared" si="125"/>
        <v>0</v>
      </c>
      <c r="BB69" s="265">
        <f t="shared" si="125"/>
        <v>0</v>
      </c>
      <c r="BC69" s="265">
        <f t="shared" si="125"/>
        <v>0</v>
      </c>
      <c r="BD69" s="265">
        <f t="shared" si="125"/>
        <v>0</v>
      </c>
      <c r="BE69" s="265">
        <f t="shared" si="125"/>
        <v>0</v>
      </c>
      <c r="BF69" s="265">
        <f t="shared" si="125"/>
        <v>0</v>
      </c>
      <c r="BG69" s="265">
        <f t="shared" si="125"/>
        <v>0</v>
      </c>
      <c r="BH69" s="265">
        <f t="shared" si="125"/>
        <v>0</v>
      </c>
      <c r="BI69" s="265">
        <f t="shared" si="125"/>
        <v>0</v>
      </c>
      <c r="BJ69" s="265">
        <f t="shared" si="125"/>
        <v>0</v>
      </c>
      <c r="BK69" s="265">
        <f t="shared" si="125"/>
        <v>0</v>
      </c>
      <c r="BL69" s="265">
        <f t="shared" si="125"/>
        <v>0</v>
      </c>
      <c r="BM69" s="265">
        <f t="shared" si="125"/>
        <v>0</v>
      </c>
      <c r="BN69" s="265">
        <f t="shared" si="125"/>
        <v>0</v>
      </c>
      <c r="BO69" s="265">
        <f t="shared" si="125"/>
        <v>0</v>
      </c>
      <c r="BP69" s="265">
        <f t="shared" si="125"/>
        <v>0</v>
      </c>
      <c r="BQ69" s="265">
        <f t="shared" si="125"/>
        <v>0</v>
      </c>
      <c r="BR69" s="265">
        <f t="shared" si="125"/>
        <v>0</v>
      </c>
      <c r="BS69" s="265">
        <f t="shared" si="125"/>
        <v>0</v>
      </c>
      <c r="BT69" s="265">
        <f t="shared" si="125"/>
        <v>0</v>
      </c>
      <c r="BU69" s="265">
        <f t="shared" si="125"/>
        <v>0</v>
      </c>
      <c r="BV69" s="265">
        <f t="shared" si="125"/>
        <v>0</v>
      </c>
      <c r="BW69" s="265">
        <f t="shared" si="125"/>
        <v>0</v>
      </c>
      <c r="BX69" s="265">
        <f t="shared" si="125"/>
        <v>0</v>
      </c>
      <c r="BY69" s="265">
        <f t="shared" si="125"/>
        <v>0</v>
      </c>
      <c r="BZ69" s="265">
        <f t="shared" si="125"/>
        <v>0</v>
      </c>
      <c r="CA69" s="265">
        <f t="shared" si="125"/>
        <v>0</v>
      </c>
      <c r="CB69" s="265">
        <f t="shared" si="125"/>
        <v>0</v>
      </c>
      <c r="CC69" s="265">
        <f t="shared" si="125"/>
        <v>0</v>
      </c>
      <c r="CD69" s="265">
        <f t="shared" si="125"/>
        <v>0</v>
      </c>
      <c r="CE69" s="265">
        <f t="shared" ref="CE69:CW69" si="126">CD69-($AX$20*$A$2)</f>
        <v>0</v>
      </c>
      <c r="CF69" s="265">
        <f t="shared" si="126"/>
        <v>0</v>
      </c>
      <c r="CG69" s="265">
        <f t="shared" si="126"/>
        <v>0</v>
      </c>
      <c r="CH69" s="265">
        <f t="shared" si="126"/>
        <v>0</v>
      </c>
      <c r="CI69" s="265">
        <f t="shared" si="126"/>
        <v>0</v>
      </c>
      <c r="CJ69" s="265">
        <f t="shared" si="126"/>
        <v>0</v>
      </c>
      <c r="CK69" s="265">
        <f t="shared" si="126"/>
        <v>0</v>
      </c>
      <c r="CL69" s="265">
        <f t="shared" si="126"/>
        <v>0</v>
      </c>
      <c r="CM69" s="265">
        <f t="shared" si="126"/>
        <v>0</v>
      </c>
      <c r="CN69" s="265">
        <f t="shared" si="126"/>
        <v>0</v>
      </c>
      <c r="CO69" s="265">
        <f t="shared" si="126"/>
        <v>0</v>
      </c>
      <c r="CP69" s="265">
        <f t="shared" si="126"/>
        <v>0</v>
      </c>
      <c r="CQ69" s="265">
        <f t="shared" si="126"/>
        <v>0</v>
      </c>
      <c r="CR69" s="265">
        <f t="shared" si="126"/>
        <v>0</v>
      </c>
      <c r="CS69" s="265">
        <f t="shared" si="126"/>
        <v>0</v>
      </c>
      <c r="CT69" s="265">
        <f t="shared" si="126"/>
        <v>0</v>
      </c>
      <c r="CU69" s="265">
        <f t="shared" si="126"/>
        <v>0</v>
      </c>
      <c r="CV69" s="265">
        <f t="shared" si="126"/>
        <v>0</v>
      </c>
      <c r="CW69" s="265">
        <f t="shared" si="126"/>
        <v>0</v>
      </c>
    </row>
    <row r="70" spans="1:101" x14ac:dyDescent="0.35">
      <c r="A70" t="s">
        <v>204</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f>AY20-(AY20*$A$2)</f>
        <v>0</v>
      </c>
      <c r="AZ70" s="265">
        <f t="shared" ref="AZ70:CE70" si="127">AY70-($AY$20*$A$2)</f>
        <v>0</v>
      </c>
      <c r="BA70" s="265">
        <f t="shared" si="127"/>
        <v>0</v>
      </c>
      <c r="BB70" s="265">
        <f t="shared" si="127"/>
        <v>0</v>
      </c>
      <c r="BC70" s="265">
        <f t="shared" si="127"/>
        <v>0</v>
      </c>
      <c r="BD70" s="265">
        <f t="shared" si="127"/>
        <v>0</v>
      </c>
      <c r="BE70" s="265">
        <f t="shared" si="127"/>
        <v>0</v>
      </c>
      <c r="BF70" s="265">
        <f t="shared" si="127"/>
        <v>0</v>
      </c>
      <c r="BG70" s="265">
        <f t="shared" si="127"/>
        <v>0</v>
      </c>
      <c r="BH70" s="265">
        <f t="shared" si="127"/>
        <v>0</v>
      </c>
      <c r="BI70" s="265">
        <f t="shared" si="127"/>
        <v>0</v>
      </c>
      <c r="BJ70" s="265">
        <f t="shared" si="127"/>
        <v>0</v>
      </c>
      <c r="BK70" s="265">
        <f t="shared" si="127"/>
        <v>0</v>
      </c>
      <c r="BL70" s="265">
        <f t="shared" si="127"/>
        <v>0</v>
      </c>
      <c r="BM70" s="265">
        <f t="shared" si="127"/>
        <v>0</v>
      </c>
      <c r="BN70" s="265">
        <f t="shared" si="127"/>
        <v>0</v>
      </c>
      <c r="BO70" s="265">
        <f t="shared" si="127"/>
        <v>0</v>
      </c>
      <c r="BP70" s="265">
        <f t="shared" si="127"/>
        <v>0</v>
      </c>
      <c r="BQ70" s="265">
        <f t="shared" si="127"/>
        <v>0</v>
      </c>
      <c r="BR70" s="265">
        <f t="shared" si="127"/>
        <v>0</v>
      </c>
      <c r="BS70" s="265">
        <f t="shared" si="127"/>
        <v>0</v>
      </c>
      <c r="BT70" s="265">
        <f t="shared" si="127"/>
        <v>0</v>
      </c>
      <c r="BU70" s="265">
        <f t="shared" si="127"/>
        <v>0</v>
      </c>
      <c r="BV70" s="265">
        <f t="shared" si="127"/>
        <v>0</v>
      </c>
      <c r="BW70" s="265">
        <f t="shared" si="127"/>
        <v>0</v>
      </c>
      <c r="BX70" s="265">
        <f t="shared" si="127"/>
        <v>0</v>
      </c>
      <c r="BY70" s="265">
        <f t="shared" si="127"/>
        <v>0</v>
      </c>
      <c r="BZ70" s="265">
        <f t="shared" si="127"/>
        <v>0</v>
      </c>
      <c r="CA70" s="265">
        <f t="shared" si="127"/>
        <v>0</v>
      </c>
      <c r="CB70" s="265">
        <f t="shared" si="127"/>
        <v>0</v>
      </c>
      <c r="CC70" s="265">
        <f t="shared" si="127"/>
        <v>0</v>
      </c>
      <c r="CD70" s="265">
        <f t="shared" si="127"/>
        <v>0</v>
      </c>
      <c r="CE70" s="265">
        <f t="shared" si="127"/>
        <v>0</v>
      </c>
      <c r="CF70" s="265">
        <f t="shared" ref="CF70:CW70" si="128">CE70-($AY$20*$A$2)</f>
        <v>0</v>
      </c>
      <c r="CG70" s="265">
        <f t="shared" si="128"/>
        <v>0</v>
      </c>
      <c r="CH70" s="265">
        <f t="shared" si="128"/>
        <v>0</v>
      </c>
      <c r="CI70" s="265">
        <f t="shared" si="128"/>
        <v>0</v>
      </c>
      <c r="CJ70" s="265">
        <f t="shared" si="128"/>
        <v>0</v>
      </c>
      <c r="CK70" s="265">
        <f t="shared" si="128"/>
        <v>0</v>
      </c>
      <c r="CL70" s="265">
        <f t="shared" si="128"/>
        <v>0</v>
      </c>
      <c r="CM70" s="265">
        <f t="shared" si="128"/>
        <v>0</v>
      </c>
      <c r="CN70" s="265">
        <f t="shared" si="128"/>
        <v>0</v>
      </c>
      <c r="CO70" s="265">
        <f t="shared" si="128"/>
        <v>0</v>
      </c>
      <c r="CP70" s="265">
        <f t="shared" si="128"/>
        <v>0</v>
      </c>
      <c r="CQ70" s="265">
        <f t="shared" si="128"/>
        <v>0</v>
      </c>
      <c r="CR70" s="265">
        <f t="shared" si="128"/>
        <v>0</v>
      </c>
      <c r="CS70" s="265">
        <f t="shared" si="128"/>
        <v>0</v>
      </c>
      <c r="CT70" s="265">
        <f t="shared" si="128"/>
        <v>0</v>
      </c>
      <c r="CU70" s="265">
        <f t="shared" si="128"/>
        <v>0</v>
      </c>
      <c r="CV70" s="265">
        <f t="shared" si="128"/>
        <v>0</v>
      </c>
      <c r="CW70" s="265">
        <f t="shared" si="128"/>
        <v>0</v>
      </c>
    </row>
    <row r="71" spans="1:101" x14ac:dyDescent="0.35">
      <c r="A71" t="s">
        <v>205</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f>AZ20-(AZ20*$A$2)</f>
        <v>0</v>
      </c>
      <c r="BA71" s="265">
        <f t="shared" ref="BA71:CF71" si="129">AZ71-($AZ$20*$A$2)</f>
        <v>0</v>
      </c>
      <c r="BB71" s="265">
        <f t="shared" si="129"/>
        <v>0</v>
      </c>
      <c r="BC71" s="265">
        <f t="shared" si="129"/>
        <v>0</v>
      </c>
      <c r="BD71" s="265">
        <f t="shared" si="129"/>
        <v>0</v>
      </c>
      <c r="BE71" s="265">
        <f t="shared" si="129"/>
        <v>0</v>
      </c>
      <c r="BF71" s="265">
        <f t="shared" si="129"/>
        <v>0</v>
      </c>
      <c r="BG71" s="265">
        <f t="shared" si="129"/>
        <v>0</v>
      </c>
      <c r="BH71" s="265">
        <f t="shared" si="129"/>
        <v>0</v>
      </c>
      <c r="BI71" s="265">
        <f t="shared" si="129"/>
        <v>0</v>
      </c>
      <c r="BJ71" s="265">
        <f t="shared" si="129"/>
        <v>0</v>
      </c>
      <c r="BK71" s="265">
        <f t="shared" si="129"/>
        <v>0</v>
      </c>
      <c r="BL71" s="265">
        <f t="shared" si="129"/>
        <v>0</v>
      </c>
      <c r="BM71" s="265">
        <f t="shared" si="129"/>
        <v>0</v>
      </c>
      <c r="BN71" s="265">
        <f t="shared" si="129"/>
        <v>0</v>
      </c>
      <c r="BO71" s="265">
        <f t="shared" si="129"/>
        <v>0</v>
      </c>
      <c r="BP71" s="265">
        <f t="shared" si="129"/>
        <v>0</v>
      </c>
      <c r="BQ71" s="265">
        <f t="shared" si="129"/>
        <v>0</v>
      </c>
      <c r="BR71" s="265">
        <f t="shared" si="129"/>
        <v>0</v>
      </c>
      <c r="BS71" s="265">
        <f t="shared" si="129"/>
        <v>0</v>
      </c>
      <c r="BT71" s="265">
        <f t="shared" si="129"/>
        <v>0</v>
      </c>
      <c r="BU71" s="265">
        <f t="shared" si="129"/>
        <v>0</v>
      </c>
      <c r="BV71" s="265">
        <f t="shared" si="129"/>
        <v>0</v>
      </c>
      <c r="BW71" s="265">
        <f t="shared" si="129"/>
        <v>0</v>
      </c>
      <c r="BX71" s="265">
        <f t="shared" si="129"/>
        <v>0</v>
      </c>
      <c r="BY71" s="265">
        <f t="shared" si="129"/>
        <v>0</v>
      </c>
      <c r="BZ71" s="265">
        <f t="shared" si="129"/>
        <v>0</v>
      </c>
      <c r="CA71" s="265">
        <f t="shared" si="129"/>
        <v>0</v>
      </c>
      <c r="CB71" s="265">
        <f t="shared" si="129"/>
        <v>0</v>
      </c>
      <c r="CC71" s="265">
        <f t="shared" si="129"/>
        <v>0</v>
      </c>
      <c r="CD71" s="265">
        <f t="shared" si="129"/>
        <v>0</v>
      </c>
      <c r="CE71" s="265">
        <f t="shared" si="129"/>
        <v>0</v>
      </c>
      <c r="CF71" s="265">
        <f t="shared" si="129"/>
        <v>0</v>
      </c>
      <c r="CG71" s="265">
        <f t="shared" ref="CG71:CW71" si="130">CF71-($AZ$20*$A$2)</f>
        <v>0</v>
      </c>
      <c r="CH71" s="265">
        <f t="shared" si="130"/>
        <v>0</v>
      </c>
      <c r="CI71" s="265">
        <f t="shared" si="130"/>
        <v>0</v>
      </c>
      <c r="CJ71" s="265">
        <f t="shared" si="130"/>
        <v>0</v>
      </c>
      <c r="CK71" s="265">
        <f t="shared" si="130"/>
        <v>0</v>
      </c>
      <c r="CL71" s="265">
        <f t="shared" si="130"/>
        <v>0</v>
      </c>
      <c r="CM71" s="265">
        <f t="shared" si="130"/>
        <v>0</v>
      </c>
      <c r="CN71" s="265">
        <f t="shared" si="130"/>
        <v>0</v>
      </c>
      <c r="CO71" s="265">
        <f t="shared" si="130"/>
        <v>0</v>
      </c>
      <c r="CP71" s="265">
        <f t="shared" si="130"/>
        <v>0</v>
      </c>
      <c r="CQ71" s="265">
        <f t="shared" si="130"/>
        <v>0</v>
      </c>
      <c r="CR71" s="265">
        <f t="shared" si="130"/>
        <v>0</v>
      </c>
      <c r="CS71" s="265">
        <f t="shared" si="130"/>
        <v>0</v>
      </c>
      <c r="CT71" s="265">
        <f t="shared" si="130"/>
        <v>0</v>
      </c>
      <c r="CU71" s="265">
        <f t="shared" si="130"/>
        <v>0</v>
      </c>
      <c r="CV71" s="265">
        <f t="shared" si="130"/>
        <v>0</v>
      </c>
      <c r="CW71" s="265">
        <f t="shared" si="130"/>
        <v>0</v>
      </c>
    </row>
    <row r="72" spans="1:101" x14ac:dyDescent="0.35">
      <c r="A72" t="s">
        <v>206</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f>BA$20-(BA$20*$A$2)</f>
        <v>0</v>
      </c>
      <c r="BB72" s="265">
        <f t="shared" ref="BB72:CW72" si="131">BA72-($BA$20*$A$2)</f>
        <v>0</v>
      </c>
      <c r="BC72" s="265">
        <f t="shared" si="131"/>
        <v>0</v>
      </c>
      <c r="BD72" s="265">
        <f t="shared" si="131"/>
        <v>0</v>
      </c>
      <c r="BE72" s="265">
        <f t="shared" si="131"/>
        <v>0</v>
      </c>
      <c r="BF72" s="265">
        <f t="shared" si="131"/>
        <v>0</v>
      </c>
      <c r="BG72" s="265">
        <f t="shared" si="131"/>
        <v>0</v>
      </c>
      <c r="BH72" s="265">
        <f t="shared" si="131"/>
        <v>0</v>
      </c>
      <c r="BI72" s="265">
        <f t="shared" si="131"/>
        <v>0</v>
      </c>
      <c r="BJ72" s="265">
        <f t="shared" si="131"/>
        <v>0</v>
      </c>
      <c r="BK72" s="265">
        <f t="shared" si="131"/>
        <v>0</v>
      </c>
      <c r="BL72" s="265">
        <f t="shared" si="131"/>
        <v>0</v>
      </c>
      <c r="BM72" s="265">
        <f t="shared" si="131"/>
        <v>0</v>
      </c>
      <c r="BN72" s="265">
        <f t="shared" si="131"/>
        <v>0</v>
      </c>
      <c r="BO72" s="265">
        <f t="shared" si="131"/>
        <v>0</v>
      </c>
      <c r="BP72" s="265">
        <f t="shared" si="131"/>
        <v>0</v>
      </c>
      <c r="BQ72" s="265">
        <f t="shared" si="131"/>
        <v>0</v>
      </c>
      <c r="BR72" s="265">
        <f t="shared" si="131"/>
        <v>0</v>
      </c>
      <c r="BS72" s="265">
        <f t="shared" si="131"/>
        <v>0</v>
      </c>
      <c r="BT72" s="265">
        <f t="shared" si="131"/>
        <v>0</v>
      </c>
      <c r="BU72" s="265">
        <f t="shared" si="131"/>
        <v>0</v>
      </c>
      <c r="BV72" s="265">
        <f t="shared" si="131"/>
        <v>0</v>
      </c>
      <c r="BW72" s="265">
        <f t="shared" si="131"/>
        <v>0</v>
      </c>
      <c r="BX72" s="265">
        <f t="shared" si="131"/>
        <v>0</v>
      </c>
      <c r="BY72" s="265">
        <f t="shared" si="131"/>
        <v>0</v>
      </c>
      <c r="BZ72" s="265">
        <f t="shared" si="131"/>
        <v>0</v>
      </c>
      <c r="CA72" s="265">
        <f t="shared" si="131"/>
        <v>0</v>
      </c>
      <c r="CB72" s="265">
        <f t="shared" si="131"/>
        <v>0</v>
      </c>
      <c r="CC72" s="265">
        <f t="shared" si="131"/>
        <v>0</v>
      </c>
      <c r="CD72" s="265">
        <f t="shared" si="131"/>
        <v>0</v>
      </c>
      <c r="CE72" s="265">
        <f t="shared" si="131"/>
        <v>0</v>
      </c>
      <c r="CF72" s="265">
        <f t="shared" si="131"/>
        <v>0</v>
      </c>
      <c r="CG72" s="265">
        <f t="shared" si="131"/>
        <v>0</v>
      </c>
      <c r="CH72" s="265">
        <f t="shared" si="131"/>
        <v>0</v>
      </c>
      <c r="CI72" s="265">
        <f t="shared" si="131"/>
        <v>0</v>
      </c>
      <c r="CJ72" s="265">
        <f t="shared" si="131"/>
        <v>0</v>
      </c>
      <c r="CK72" s="265">
        <f t="shared" si="131"/>
        <v>0</v>
      </c>
      <c r="CL72" s="265">
        <f t="shared" si="131"/>
        <v>0</v>
      </c>
      <c r="CM72" s="265">
        <f t="shared" si="131"/>
        <v>0</v>
      </c>
      <c r="CN72" s="265">
        <f t="shared" si="131"/>
        <v>0</v>
      </c>
      <c r="CO72" s="265">
        <f t="shared" si="131"/>
        <v>0</v>
      </c>
      <c r="CP72" s="265">
        <f t="shared" si="131"/>
        <v>0</v>
      </c>
      <c r="CQ72" s="265">
        <f t="shared" si="131"/>
        <v>0</v>
      </c>
      <c r="CR72" s="265">
        <f t="shared" si="131"/>
        <v>0</v>
      </c>
      <c r="CS72" s="265">
        <f t="shared" si="131"/>
        <v>0</v>
      </c>
      <c r="CT72" s="265">
        <f t="shared" si="131"/>
        <v>0</v>
      </c>
      <c r="CU72" s="265">
        <f t="shared" si="131"/>
        <v>0</v>
      </c>
      <c r="CV72" s="265">
        <f t="shared" si="131"/>
        <v>0</v>
      </c>
      <c r="CW72" s="265">
        <f t="shared" si="131"/>
        <v>0</v>
      </c>
    </row>
    <row r="73" spans="1:101" x14ac:dyDescent="0.35">
      <c r="A73" t="s">
        <v>207</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f>BB$20-(BB$20*$A$2)</f>
        <v>0</v>
      </c>
      <c r="BC73" s="265">
        <f t="shared" ref="BC73:CW73" si="132">BB73-($BB$20*$A$2)</f>
        <v>0</v>
      </c>
      <c r="BD73" s="265">
        <f t="shared" si="132"/>
        <v>0</v>
      </c>
      <c r="BE73" s="265">
        <f t="shared" si="132"/>
        <v>0</v>
      </c>
      <c r="BF73" s="265">
        <f t="shared" si="132"/>
        <v>0</v>
      </c>
      <c r="BG73" s="265">
        <f t="shared" si="132"/>
        <v>0</v>
      </c>
      <c r="BH73" s="265">
        <f t="shared" si="132"/>
        <v>0</v>
      </c>
      <c r="BI73" s="265">
        <f t="shared" si="132"/>
        <v>0</v>
      </c>
      <c r="BJ73" s="265">
        <f t="shared" si="132"/>
        <v>0</v>
      </c>
      <c r="BK73" s="265">
        <f t="shared" si="132"/>
        <v>0</v>
      </c>
      <c r="BL73" s="265">
        <f t="shared" si="132"/>
        <v>0</v>
      </c>
      <c r="BM73" s="265">
        <f t="shared" si="132"/>
        <v>0</v>
      </c>
      <c r="BN73" s="265">
        <f t="shared" si="132"/>
        <v>0</v>
      </c>
      <c r="BO73" s="265">
        <f t="shared" si="132"/>
        <v>0</v>
      </c>
      <c r="BP73" s="265">
        <f t="shared" si="132"/>
        <v>0</v>
      </c>
      <c r="BQ73" s="265">
        <f t="shared" si="132"/>
        <v>0</v>
      </c>
      <c r="BR73" s="265">
        <f t="shared" si="132"/>
        <v>0</v>
      </c>
      <c r="BS73" s="265">
        <f t="shared" si="132"/>
        <v>0</v>
      </c>
      <c r="BT73" s="265">
        <f t="shared" si="132"/>
        <v>0</v>
      </c>
      <c r="BU73" s="265">
        <f t="shared" si="132"/>
        <v>0</v>
      </c>
      <c r="BV73" s="265">
        <f t="shared" si="132"/>
        <v>0</v>
      </c>
      <c r="BW73" s="265">
        <f t="shared" si="132"/>
        <v>0</v>
      </c>
      <c r="BX73" s="265">
        <f t="shared" si="132"/>
        <v>0</v>
      </c>
      <c r="BY73" s="265">
        <f t="shared" si="132"/>
        <v>0</v>
      </c>
      <c r="BZ73" s="265">
        <f t="shared" si="132"/>
        <v>0</v>
      </c>
      <c r="CA73" s="265">
        <f t="shared" si="132"/>
        <v>0</v>
      </c>
      <c r="CB73" s="265">
        <f t="shared" si="132"/>
        <v>0</v>
      </c>
      <c r="CC73" s="265">
        <f t="shared" si="132"/>
        <v>0</v>
      </c>
      <c r="CD73" s="265">
        <f t="shared" si="132"/>
        <v>0</v>
      </c>
      <c r="CE73" s="265">
        <f t="shared" si="132"/>
        <v>0</v>
      </c>
      <c r="CF73" s="265">
        <f t="shared" si="132"/>
        <v>0</v>
      </c>
      <c r="CG73" s="265">
        <f t="shared" si="132"/>
        <v>0</v>
      </c>
      <c r="CH73" s="265">
        <f t="shared" si="132"/>
        <v>0</v>
      </c>
      <c r="CI73" s="265">
        <f t="shared" si="132"/>
        <v>0</v>
      </c>
      <c r="CJ73" s="265">
        <f t="shared" si="132"/>
        <v>0</v>
      </c>
      <c r="CK73" s="265">
        <f t="shared" si="132"/>
        <v>0</v>
      </c>
      <c r="CL73" s="265">
        <f t="shared" si="132"/>
        <v>0</v>
      </c>
      <c r="CM73" s="265">
        <f t="shared" si="132"/>
        <v>0</v>
      </c>
      <c r="CN73" s="265">
        <f t="shared" si="132"/>
        <v>0</v>
      </c>
      <c r="CO73" s="265">
        <f t="shared" si="132"/>
        <v>0</v>
      </c>
      <c r="CP73" s="265">
        <f t="shared" si="132"/>
        <v>0</v>
      </c>
      <c r="CQ73" s="265">
        <f t="shared" si="132"/>
        <v>0</v>
      </c>
      <c r="CR73" s="265">
        <f t="shared" si="132"/>
        <v>0</v>
      </c>
      <c r="CS73" s="265">
        <f t="shared" si="132"/>
        <v>0</v>
      </c>
      <c r="CT73" s="265">
        <f t="shared" si="132"/>
        <v>0</v>
      </c>
      <c r="CU73" s="265">
        <f t="shared" si="132"/>
        <v>0</v>
      </c>
      <c r="CV73" s="265">
        <f t="shared" si="132"/>
        <v>0</v>
      </c>
      <c r="CW73" s="265">
        <f t="shared" si="132"/>
        <v>0</v>
      </c>
    </row>
    <row r="74" spans="1:101" x14ac:dyDescent="0.35">
      <c r="A74" t="s">
        <v>208</v>
      </c>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f>BC$20-(BC$20*$A$2)</f>
        <v>0</v>
      </c>
      <c r="BD74" s="265">
        <f t="shared" ref="BD74:CW74" si="133">BC74-($BC$20*$A$2)</f>
        <v>0</v>
      </c>
      <c r="BE74" s="265">
        <f t="shared" si="133"/>
        <v>0</v>
      </c>
      <c r="BF74" s="265">
        <f t="shared" si="133"/>
        <v>0</v>
      </c>
      <c r="BG74" s="265">
        <f t="shared" si="133"/>
        <v>0</v>
      </c>
      <c r="BH74" s="265">
        <f t="shared" si="133"/>
        <v>0</v>
      </c>
      <c r="BI74" s="265">
        <f t="shared" si="133"/>
        <v>0</v>
      </c>
      <c r="BJ74" s="265">
        <f t="shared" si="133"/>
        <v>0</v>
      </c>
      <c r="BK74" s="265">
        <f t="shared" si="133"/>
        <v>0</v>
      </c>
      <c r="BL74" s="265">
        <f t="shared" si="133"/>
        <v>0</v>
      </c>
      <c r="BM74" s="265">
        <f t="shared" si="133"/>
        <v>0</v>
      </c>
      <c r="BN74" s="265">
        <f t="shared" si="133"/>
        <v>0</v>
      </c>
      <c r="BO74" s="265">
        <f t="shared" si="133"/>
        <v>0</v>
      </c>
      <c r="BP74" s="265">
        <f t="shared" si="133"/>
        <v>0</v>
      </c>
      <c r="BQ74" s="265">
        <f t="shared" si="133"/>
        <v>0</v>
      </c>
      <c r="BR74" s="265">
        <f t="shared" si="133"/>
        <v>0</v>
      </c>
      <c r="BS74" s="265">
        <f t="shared" si="133"/>
        <v>0</v>
      </c>
      <c r="BT74" s="265">
        <f t="shared" si="133"/>
        <v>0</v>
      </c>
      <c r="BU74" s="265">
        <f t="shared" si="133"/>
        <v>0</v>
      </c>
      <c r="BV74" s="265">
        <f t="shared" si="133"/>
        <v>0</v>
      </c>
      <c r="BW74" s="265">
        <f t="shared" si="133"/>
        <v>0</v>
      </c>
      <c r="BX74" s="265">
        <f t="shared" si="133"/>
        <v>0</v>
      </c>
      <c r="BY74" s="265">
        <f t="shared" si="133"/>
        <v>0</v>
      </c>
      <c r="BZ74" s="265">
        <f t="shared" si="133"/>
        <v>0</v>
      </c>
      <c r="CA74" s="265">
        <f t="shared" si="133"/>
        <v>0</v>
      </c>
      <c r="CB74" s="265">
        <f t="shared" si="133"/>
        <v>0</v>
      </c>
      <c r="CC74" s="265">
        <f t="shared" si="133"/>
        <v>0</v>
      </c>
      <c r="CD74" s="265">
        <f t="shared" si="133"/>
        <v>0</v>
      </c>
      <c r="CE74" s="265">
        <f t="shared" si="133"/>
        <v>0</v>
      </c>
      <c r="CF74" s="265">
        <f t="shared" si="133"/>
        <v>0</v>
      </c>
      <c r="CG74" s="265">
        <f t="shared" si="133"/>
        <v>0</v>
      </c>
      <c r="CH74" s="265">
        <f t="shared" si="133"/>
        <v>0</v>
      </c>
      <c r="CI74" s="265">
        <f t="shared" si="133"/>
        <v>0</v>
      </c>
      <c r="CJ74" s="265">
        <f t="shared" si="133"/>
        <v>0</v>
      </c>
      <c r="CK74" s="265">
        <f t="shared" si="133"/>
        <v>0</v>
      </c>
      <c r="CL74" s="265">
        <f t="shared" si="133"/>
        <v>0</v>
      </c>
      <c r="CM74" s="265">
        <f t="shared" si="133"/>
        <v>0</v>
      </c>
      <c r="CN74" s="265">
        <f t="shared" si="133"/>
        <v>0</v>
      </c>
      <c r="CO74" s="265">
        <f t="shared" si="133"/>
        <v>0</v>
      </c>
      <c r="CP74" s="265">
        <f t="shared" si="133"/>
        <v>0</v>
      </c>
      <c r="CQ74" s="265">
        <f t="shared" si="133"/>
        <v>0</v>
      </c>
      <c r="CR74" s="265">
        <f t="shared" si="133"/>
        <v>0</v>
      </c>
      <c r="CS74" s="265">
        <f t="shared" si="133"/>
        <v>0</v>
      </c>
      <c r="CT74" s="265">
        <f t="shared" si="133"/>
        <v>0</v>
      </c>
      <c r="CU74" s="265">
        <f t="shared" si="133"/>
        <v>0</v>
      </c>
      <c r="CV74" s="265">
        <f t="shared" si="133"/>
        <v>0</v>
      </c>
      <c r="CW74" s="265">
        <f t="shared" si="133"/>
        <v>0</v>
      </c>
    </row>
    <row r="75" spans="1:101" x14ac:dyDescent="0.35">
      <c r="A75" t="s">
        <v>209</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f>BD$20-(BD$20*$A$2)</f>
        <v>0</v>
      </c>
      <c r="BE75" s="265">
        <f t="shared" ref="BE75:CW75" si="134">BD75-($BD$20*$A$2)</f>
        <v>0</v>
      </c>
      <c r="BF75" s="265">
        <f t="shared" si="134"/>
        <v>0</v>
      </c>
      <c r="BG75" s="265">
        <f t="shared" si="134"/>
        <v>0</v>
      </c>
      <c r="BH75" s="265">
        <f t="shared" si="134"/>
        <v>0</v>
      </c>
      <c r="BI75" s="265">
        <f t="shared" si="134"/>
        <v>0</v>
      </c>
      <c r="BJ75" s="265">
        <f t="shared" si="134"/>
        <v>0</v>
      </c>
      <c r="BK75" s="265">
        <f t="shared" si="134"/>
        <v>0</v>
      </c>
      <c r="BL75" s="265">
        <f t="shared" si="134"/>
        <v>0</v>
      </c>
      <c r="BM75" s="265">
        <f t="shared" si="134"/>
        <v>0</v>
      </c>
      <c r="BN75" s="265">
        <f t="shared" si="134"/>
        <v>0</v>
      </c>
      <c r="BO75" s="265">
        <f t="shared" si="134"/>
        <v>0</v>
      </c>
      <c r="BP75" s="265">
        <f t="shared" si="134"/>
        <v>0</v>
      </c>
      <c r="BQ75" s="265">
        <f t="shared" si="134"/>
        <v>0</v>
      </c>
      <c r="BR75" s="265">
        <f t="shared" si="134"/>
        <v>0</v>
      </c>
      <c r="BS75" s="265">
        <f t="shared" si="134"/>
        <v>0</v>
      </c>
      <c r="BT75" s="265">
        <f t="shared" si="134"/>
        <v>0</v>
      </c>
      <c r="BU75" s="265">
        <f t="shared" si="134"/>
        <v>0</v>
      </c>
      <c r="BV75" s="265">
        <f t="shared" si="134"/>
        <v>0</v>
      </c>
      <c r="BW75" s="265">
        <f t="shared" si="134"/>
        <v>0</v>
      </c>
      <c r="BX75" s="265">
        <f t="shared" si="134"/>
        <v>0</v>
      </c>
      <c r="BY75" s="265">
        <f t="shared" si="134"/>
        <v>0</v>
      </c>
      <c r="BZ75" s="265">
        <f t="shared" si="134"/>
        <v>0</v>
      </c>
      <c r="CA75" s="265">
        <f t="shared" si="134"/>
        <v>0</v>
      </c>
      <c r="CB75" s="265">
        <f t="shared" si="134"/>
        <v>0</v>
      </c>
      <c r="CC75" s="265">
        <f t="shared" si="134"/>
        <v>0</v>
      </c>
      <c r="CD75" s="265">
        <f t="shared" si="134"/>
        <v>0</v>
      </c>
      <c r="CE75" s="265">
        <f t="shared" si="134"/>
        <v>0</v>
      </c>
      <c r="CF75" s="265">
        <f t="shared" si="134"/>
        <v>0</v>
      </c>
      <c r="CG75" s="265">
        <f t="shared" si="134"/>
        <v>0</v>
      </c>
      <c r="CH75" s="265">
        <f t="shared" si="134"/>
        <v>0</v>
      </c>
      <c r="CI75" s="265">
        <f t="shared" si="134"/>
        <v>0</v>
      </c>
      <c r="CJ75" s="265">
        <f t="shared" si="134"/>
        <v>0</v>
      </c>
      <c r="CK75" s="265">
        <f t="shared" si="134"/>
        <v>0</v>
      </c>
      <c r="CL75" s="265">
        <f t="shared" si="134"/>
        <v>0</v>
      </c>
      <c r="CM75" s="265">
        <f t="shared" si="134"/>
        <v>0</v>
      </c>
      <c r="CN75" s="265">
        <f t="shared" si="134"/>
        <v>0</v>
      </c>
      <c r="CO75" s="265">
        <f t="shared" si="134"/>
        <v>0</v>
      </c>
      <c r="CP75" s="265">
        <f t="shared" si="134"/>
        <v>0</v>
      </c>
      <c r="CQ75" s="265">
        <f t="shared" si="134"/>
        <v>0</v>
      </c>
      <c r="CR75" s="265">
        <f t="shared" si="134"/>
        <v>0</v>
      </c>
      <c r="CS75" s="265">
        <f t="shared" si="134"/>
        <v>0</v>
      </c>
      <c r="CT75" s="265">
        <f t="shared" si="134"/>
        <v>0</v>
      </c>
      <c r="CU75" s="265">
        <f t="shared" si="134"/>
        <v>0</v>
      </c>
      <c r="CV75" s="265">
        <f t="shared" si="134"/>
        <v>0</v>
      </c>
      <c r="CW75" s="265">
        <f t="shared" si="134"/>
        <v>0</v>
      </c>
    </row>
    <row r="76" spans="1:101" x14ac:dyDescent="0.35">
      <c r="A76" t="s">
        <v>210</v>
      </c>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f>BE$20-(BE$20*$A$2)</f>
        <v>0</v>
      </c>
      <c r="BF76" s="265">
        <f t="shared" ref="BF76:CW76" si="135">BE76-($BE$20*$A$2)</f>
        <v>0</v>
      </c>
      <c r="BG76" s="265">
        <f t="shared" si="135"/>
        <v>0</v>
      </c>
      <c r="BH76" s="265">
        <f t="shared" si="135"/>
        <v>0</v>
      </c>
      <c r="BI76" s="265">
        <f t="shared" si="135"/>
        <v>0</v>
      </c>
      <c r="BJ76" s="265">
        <f t="shared" si="135"/>
        <v>0</v>
      </c>
      <c r="BK76" s="265">
        <f t="shared" si="135"/>
        <v>0</v>
      </c>
      <c r="BL76" s="265">
        <f t="shared" si="135"/>
        <v>0</v>
      </c>
      <c r="BM76" s="265">
        <f t="shared" si="135"/>
        <v>0</v>
      </c>
      <c r="BN76" s="265">
        <f t="shared" si="135"/>
        <v>0</v>
      </c>
      <c r="BO76" s="265">
        <f t="shared" si="135"/>
        <v>0</v>
      </c>
      <c r="BP76" s="265">
        <f t="shared" si="135"/>
        <v>0</v>
      </c>
      <c r="BQ76" s="265">
        <f t="shared" si="135"/>
        <v>0</v>
      </c>
      <c r="BR76" s="265">
        <f t="shared" si="135"/>
        <v>0</v>
      </c>
      <c r="BS76" s="265">
        <f t="shared" si="135"/>
        <v>0</v>
      </c>
      <c r="BT76" s="265">
        <f t="shared" si="135"/>
        <v>0</v>
      </c>
      <c r="BU76" s="265">
        <f t="shared" si="135"/>
        <v>0</v>
      </c>
      <c r="BV76" s="265">
        <f t="shared" si="135"/>
        <v>0</v>
      </c>
      <c r="BW76" s="265">
        <f t="shared" si="135"/>
        <v>0</v>
      </c>
      <c r="BX76" s="265">
        <f t="shared" si="135"/>
        <v>0</v>
      </c>
      <c r="BY76" s="265">
        <f t="shared" si="135"/>
        <v>0</v>
      </c>
      <c r="BZ76" s="265">
        <f t="shared" si="135"/>
        <v>0</v>
      </c>
      <c r="CA76" s="265">
        <f t="shared" si="135"/>
        <v>0</v>
      </c>
      <c r="CB76" s="265">
        <f t="shared" si="135"/>
        <v>0</v>
      </c>
      <c r="CC76" s="265">
        <f t="shared" si="135"/>
        <v>0</v>
      </c>
      <c r="CD76" s="265">
        <f t="shared" si="135"/>
        <v>0</v>
      </c>
      <c r="CE76" s="265">
        <f t="shared" si="135"/>
        <v>0</v>
      </c>
      <c r="CF76" s="265">
        <f t="shared" si="135"/>
        <v>0</v>
      </c>
      <c r="CG76" s="265">
        <f t="shared" si="135"/>
        <v>0</v>
      </c>
      <c r="CH76" s="265">
        <f t="shared" si="135"/>
        <v>0</v>
      </c>
      <c r="CI76" s="265">
        <f t="shared" si="135"/>
        <v>0</v>
      </c>
      <c r="CJ76" s="265">
        <f t="shared" si="135"/>
        <v>0</v>
      </c>
      <c r="CK76" s="265">
        <f t="shared" si="135"/>
        <v>0</v>
      </c>
      <c r="CL76" s="265">
        <f t="shared" si="135"/>
        <v>0</v>
      </c>
      <c r="CM76" s="265">
        <f t="shared" si="135"/>
        <v>0</v>
      </c>
      <c r="CN76" s="265">
        <f t="shared" si="135"/>
        <v>0</v>
      </c>
      <c r="CO76" s="265">
        <f t="shared" si="135"/>
        <v>0</v>
      </c>
      <c r="CP76" s="265">
        <f t="shared" si="135"/>
        <v>0</v>
      </c>
      <c r="CQ76" s="265">
        <f t="shared" si="135"/>
        <v>0</v>
      </c>
      <c r="CR76" s="265">
        <f t="shared" si="135"/>
        <v>0</v>
      </c>
      <c r="CS76" s="265">
        <f t="shared" si="135"/>
        <v>0</v>
      </c>
      <c r="CT76" s="265">
        <f t="shared" si="135"/>
        <v>0</v>
      </c>
      <c r="CU76" s="265">
        <f t="shared" si="135"/>
        <v>0</v>
      </c>
      <c r="CV76" s="265">
        <f t="shared" si="135"/>
        <v>0</v>
      </c>
      <c r="CW76" s="265">
        <f t="shared" si="135"/>
        <v>0</v>
      </c>
    </row>
    <row r="77" spans="1:101" x14ac:dyDescent="0.35">
      <c r="A77" t="s">
        <v>211</v>
      </c>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f>BF$20-(BF$20*$A$2)</f>
        <v>0</v>
      </c>
      <c r="BG77" s="265">
        <f t="shared" ref="BG77:CW77" si="136">BF77-($BF$20*$A$2)</f>
        <v>0</v>
      </c>
      <c r="BH77" s="265">
        <f t="shared" si="136"/>
        <v>0</v>
      </c>
      <c r="BI77" s="265">
        <f t="shared" si="136"/>
        <v>0</v>
      </c>
      <c r="BJ77" s="265">
        <f t="shared" si="136"/>
        <v>0</v>
      </c>
      <c r="BK77" s="265">
        <f t="shared" si="136"/>
        <v>0</v>
      </c>
      <c r="BL77" s="265">
        <f t="shared" si="136"/>
        <v>0</v>
      </c>
      <c r="BM77" s="265">
        <f t="shared" si="136"/>
        <v>0</v>
      </c>
      <c r="BN77" s="265">
        <f t="shared" si="136"/>
        <v>0</v>
      </c>
      <c r="BO77" s="265">
        <f t="shared" si="136"/>
        <v>0</v>
      </c>
      <c r="BP77" s="265">
        <f t="shared" si="136"/>
        <v>0</v>
      </c>
      <c r="BQ77" s="265">
        <f t="shared" si="136"/>
        <v>0</v>
      </c>
      <c r="BR77" s="265">
        <f t="shared" si="136"/>
        <v>0</v>
      </c>
      <c r="BS77" s="265">
        <f t="shared" si="136"/>
        <v>0</v>
      </c>
      <c r="BT77" s="265">
        <f t="shared" si="136"/>
        <v>0</v>
      </c>
      <c r="BU77" s="265">
        <f t="shared" si="136"/>
        <v>0</v>
      </c>
      <c r="BV77" s="265">
        <f t="shared" si="136"/>
        <v>0</v>
      </c>
      <c r="BW77" s="265">
        <f t="shared" si="136"/>
        <v>0</v>
      </c>
      <c r="BX77" s="265">
        <f t="shared" si="136"/>
        <v>0</v>
      </c>
      <c r="BY77" s="265">
        <f t="shared" si="136"/>
        <v>0</v>
      </c>
      <c r="BZ77" s="265">
        <f t="shared" si="136"/>
        <v>0</v>
      </c>
      <c r="CA77" s="265">
        <f t="shared" si="136"/>
        <v>0</v>
      </c>
      <c r="CB77" s="265">
        <f t="shared" si="136"/>
        <v>0</v>
      </c>
      <c r="CC77" s="265">
        <f t="shared" si="136"/>
        <v>0</v>
      </c>
      <c r="CD77" s="265">
        <f t="shared" si="136"/>
        <v>0</v>
      </c>
      <c r="CE77" s="265">
        <f t="shared" si="136"/>
        <v>0</v>
      </c>
      <c r="CF77" s="265">
        <f t="shared" si="136"/>
        <v>0</v>
      </c>
      <c r="CG77" s="265">
        <f t="shared" si="136"/>
        <v>0</v>
      </c>
      <c r="CH77" s="265">
        <f t="shared" si="136"/>
        <v>0</v>
      </c>
      <c r="CI77" s="265">
        <f t="shared" si="136"/>
        <v>0</v>
      </c>
      <c r="CJ77" s="265">
        <f t="shared" si="136"/>
        <v>0</v>
      </c>
      <c r="CK77" s="265">
        <f t="shared" si="136"/>
        <v>0</v>
      </c>
      <c r="CL77" s="265">
        <f t="shared" si="136"/>
        <v>0</v>
      </c>
      <c r="CM77" s="265">
        <f t="shared" si="136"/>
        <v>0</v>
      </c>
      <c r="CN77" s="265">
        <f t="shared" si="136"/>
        <v>0</v>
      </c>
      <c r="CO77" s="265">
        <f t="shared" si="136"/>
        <v>0</v>
      </c>
      <c r="CP77" s="265">
        <f t="shared" si="136"/>
        <v>0</v>
      </c>
      <c r="CQ77" s="265">
        <f t="shared" si="136"/>
        <v>0</v>
      </c>
      <c r="CR77" s="265">
        <f t="shared" si="136"/>
        <v>0</v>
      </c>
      <c r="CS77" s="265">
        <f t="shared" si="136"/>
        <v>0</v>
      </c>
      <c r="CT77" s="265">
        <f t="shared" si="136"/>
        <v>0</v>
      </c>
      <c r="CU77" s="265">
        <f t="shared" si="136"/>
        <v>0</v>
      </c>
      <c r="CV77" s="265">
        <f t="shared" si="136"/>
        <v>0</v>
      </c>
      <c r="CW77" s="265">
        <f t="shared" si="136"/>
        <v>0</v>
      </c>
    </row>
    <row r="78" spans="1:101" x14ac:dyDescent="0.35">
      <c r="A78" t="s">
        <v>212</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f>BG$20-(BG$20*$A$2)</f>
        <v>0</v>
      </c>
      <c r="BH78" s="265">
        <f t="shared" ref="BH78:CW78" si="137">BG78-($BG$20*$A$2)</f>
        <v>0</v>
      </c>
      <c r="BI78" s="265">
        <f t="shared" si="137"/>
        <v>0</v>
      </c>
      <c r="BJ78" s="265">
        <f t="shared" si="137"/>
        <v>0</v>
      </c>
      <c r="BK78" s="265">
        <f t="shared" si="137"/>
        <v>0</v>
      </c>
      <c r="BL78" s="265">
        <f t="shared" si="137"/>
        <v>0</v>
      </c>
      <c r="BM78" s="265">
        <f t="shared" si="137"/>
        <v>0</v>
      </c>
      <c r="BN78" s="265">
        <f t="shared" si="137"/>
        <v>0</v>
      </c>
      <c r="BO78" s="265">
        <f t="shared" si="137"/>
        <v>0</v>
      </c>
      <c r="BP78" s="265">
        <f t="shared" si="137"/>
        <v>0</v>
      </c>
      <c r="BQ78" s="265">
        <f t="shared" si="137"/>
        <v>0</v>
      </c>
      <c r="BR78" s="265">
        <f t="shared" si="137"/>
        <v>0</v>
      </c>
      <c r="BS78" s="265">
        <f t="shared" si="137"/>
        <v>0</v>
      </c>
      <c r="BT78" s="265">
        <f t="shared" si="137"/>
        <v>0</v>
      </c>
      <c r="BU78" s="265">
        <f t="shared" si="137"/>
        <v>0</v>
      </c>
      <c r="BV78" s="265">
        <f t="shared" si="137"/>
        <v>0</v>
      </c>
      <c r="BW78" s="265">
        <f t="shared" si="137"/>
        <v>0</v>
      </c>
      <c r="BX78" s="265">
        <f t="shared" si="137"/>
        <v>0</v>
      </c>
      <c r="BY78" s="265">
        <f t="shared" si="137"/>
        <v>0</v>
      </c>
      <c r="BZ78" s="265">
        <f t="shared" si="137"/>
        <v>0</v>
      </c>
      <c r="CA78" s="265">
        <f t="shared" si="137"/>
        <v>0</v>
      </c>
      <c r="CB78" s="265">
        <f t="shared" si="137"/>
        <v>0</v>
      </c>
      <c r="CC78" s="265">
        <f t="shared" si="137"/>
        <v>0</v>
      </c>
      <c r="CD78" s="265">
        <f t="shared" si="137"/>
        <v>0</v>
      </c>
      <c r="CE78" s="265">
        <f t="shared" si="137"/>
        <v>0</v>
      </c>
      <c r="CF78" s="265">
        <f t="shared" si="137"/>
        <v>0</v>
      </c>
      <c r="CG78" s="265">
        <f t="shared" si="137"/>
        <v>0</v>
      </c>
      <c r="CH78" s="265">
        <f t="shared" si="137"/>
        <v>0</v>
      </c>
      <c r="CI78" s="265">
        <f t="shared" si="137"/>
        <v>0</v>
      </c>
      <c r="CJ78" s="265">
        <f t="shared" si="137"/>
        <v>0</v>
      </c>
      <c r="CK78" s="265">
        <f t="shared" si="137"/>
        <v>0</v>
      </c>
      <c r="CL78" s="265">
        <f t="shared" si="137"/>
        <v>0</v>
      </c>
      <c r="CM78" s="265">
        <f t="shared" si="137"/>
        <v>0</v>
      </c>
      <c r="CN78" s="265">
        <f t="shared" si="137"/>
        <v>0</v>
      </c>
      <c r="CO78" s="265">
        <f t="shared" si="137"/>
        <v>0</v>
      </c>
      <c r="CP78" s="265">
        <f t="shared" si="137"/>
        <v>0</v>
      </c>
      <c r="CQ78" s="265">
        <f t="shared" si="137"/>
        <v>0</v>
      </c>
      <c r="CR78" s="265">
        <f t="shared" si="137"/>
        <v>0</v>
      </c>
      <c r="CS78" s="265">
        <f t="shared" si="137"/>
        <v>0</v>
      </c>
      <c r="CT78" s="265">
        <f t="shared" si="137"/>
        <v>0</v>
      </c>
      <c r="CU78" s="265">
        <f t="shared" si="137"/>
        <v>0</v>
      </c>
      <c r="CV78" s="265">
        <f t="shared" si="137"/>
        <v>0</v>
      </c>
      <c r="CW78" s="265">
        <f t="shared" si="137"/>
        <v>0</v>
      </c>
    </row>
    <row r="79" spans="1:101" x14ac:dyDescent="0.35">
      <c r="A79" t="s">
        <v>213</v>
      </c>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f>BH$20-(BH$20*$A$2)</f>
        <v>0</v>
      </c>
      <c r="BI79" s="265">
        <f t="shared" ref="BI79:CW79" si="138">BH79-($BH$20*$A$2)</f>
        <v>0</v>
      </c>
      <c r="BJ79" s="265">
        <f t="shared" si="138"/>
        <v>0</v>
      </c>
      <c r="BK79" s="265">
        <f t="shared" si="138"/>
        <v>0</v>
      </c>
      <c r="BL79" s="265">
        <f t="shared" si="138"/>
        <v>0</v>
      </c>
      <c r="BM79" s="265">
        <f t="shared" si="138"/>
        <v>0</v>
      </c>
      <c r="BN79" s="265">
        <f t="shared" si="138"/>
        <v>0</v>
      </c>
      <c r="BO79" s="265">
        <f t="shared" si="138"/>
        <v>0</v>
      </c>
      <c r="BP79" s="265">
        <f t="shared" si="138"/>
        <v>0</v>
      </c>
      <c r="BQ79" s="265">
        <f t="shared" si="138"/>
        <v>0</v>
      </c>
      <c r="BR79" s="265">
        <f t="shared" si="138"/>
        <v>0</v>
      </c>
      <c r="BS79" s="265">
        <f t="shared" si="138"/>
        <v>0</v>
      </c>
      <c r="BT79" s="265">
        <f t="shared" si="138"/>
        <v>0</v>
      </c>
      <c r="BU79" s="265">
        <f t="shared" si="138"/>
        <v>0</v>
      </c>
      <c r="BV79" s="265">
        <f t="shared" si="138"/>
        <v>0</v>
      </c>
      <c r="BW79" s="265">
        <f t="shared" si="138"/>
        <v>0</v>
      </c>
      <c r="BX79" s="265">
        <f t="shared" si="138"/>
        <v>0</v>
      </c>
      <c r="BY79" s="265">
        <f t="shared" si="138"/>
        <v>0</v>
      </c>
      <c r="BZ79" s="265">
        <f t="shared" si="138"/>
        <v>0</v>
      </c>
      <c r="CA79" s="265">
        <f t="shared" si="138"/>
        <v>0</v>
      </c>
      <c r="CB79" s="265">
        <f t="shared" si="138"/>
        <v>0</v>
      </c>
      <c r="CC79" s="265">
        <f t="shared" si="138"/>
        <v>0</v>
      </c>
      <c r="CD79" s="265">
        <f t="shared" si="138"/>
        <v>0</v>
      </c>
      <c r="CE79" s="265">
        <f t="shared" si="138"/>
        <v>0</v>
      </c>
      <c r="CF79" s="265">
        <f t="shared" si="138"/>
        <v>0</v>
      </c>
      <c r="CG79" s="265">
        <f t="shared" si="138"/>
        <v>0</v>
      </c>
      <c r="CH79" s="265">
        <f t="shared" si="138"/>
        <v>0</v>
      </c>
      <c r="CI79" s="265">
        <f t="shared" si="138"/>
        <v>0</v>
      </c>
      <c r="CJ79" s="265">
        <f t="shared" si="138"/>
        <v>0</v>
      </c>
      <c r="CK79" s="265">
        <f t="shared" si="138"/>
        <v>0</v>
      </c>
      <c r="CL79" s="265">
        <f t="shared" si="138"/>
        <v>0</v>
      </c>
      <c r="CM79" s="265">
        <f t="shared" si="138"/>
        <v>0</v>
      </c>
      <c r="CN79" s="265">
        <f t="shared" si="138"/>
        <v>0</v>
      </c>
      <c r="CO79" s="265">
        <f t="shared" si="138"/>
        <v>0</v>
      </c>
      <c r="CP79" s="265">
        <f t="shared" si="138"/>
        <v>0</v>
      </c>
      <c r="CQ79" s="265">
        <f t="shared" si="138"/>
        <v>0</v>
      </c>
      <c r="CR79" s="265">
        <f t="shared" si="138"/>
        <v>0</v>
      </c>
      <c r="CS79" s="265">
        <f t="shared" si="138"/>
        <v>0</v>
      </c>
      <c r="CT79" s="265">
        <f t="shared" si="138"/>
        <v>0</v>
      </c>
      <c r="CU79" s="265">
        <f t="shared" si="138"/>
        <v>0</v>
      </c>
      <c r="CV79" s="265">
        <f t="shared" si="138"/>
        <v>0</v>
      </c>
      <c r="CW79" s="265">
        <f t="shared" si="138"/>
        <v>0</v>
      </c>
    </row>
    <row r="80" spans="1:101" x14ac:dyDescent="0.35">
      <c r="A80" t="s">
        <v>214</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f>BI$20-(BI$20*$A$2)</f>
        <v>0</v>
      </c>
      <c r="BJ80" s="265">
        <f t="shared" ref="BJ80:CW80" si="139">BI80-($BI$20*$A$2)</f>
        <v>0</v>
      </c>
      <c r="BK80" s="265">
        <f t="shared" si="139"/>
        <v>0</v>
      </c>
      <c r="BL80" s="265">
        <f t="shared" si="139"/>
        <v>0</v>
      </c>
      <c r="BM80" s="265">
        <f t="shared" si="139"/>
        <v>0</v>
      </c>
      <c r="BN80" s="265">
        <f t="shared" si="139"/>
        <v>0</v>
      </c>
      <c r="BO80" s="265">
        <f t="shared" si="139"/>
        <v>0</v>
      </c>
      <c r="BP80" s="265">
        <f t="shared" si="139"/>
        <v>0</v>
      </c>
      <c r="BQ80" s="265">
        <f t="shared" si="139"/>
        <v>0</v>
      </c>
      <c r="BR80" s="265">
        <f t="shared" si="139"/>
        <v>0</v>
      </c>
      <c r="BS80" s="265">
        <f t="shared" si="139"/>
        <v>0</v>
      </c>
      <c r="BT80" s="265">
        <f t="shared" si="139"/>
        <v>0</v>
      </c>
      <c r="BU80" s="265">
        <f t="shared" si="139"/>
        <v>0</v>
      </c>
      <c r="BV80" s="265">
        <f t="shared" si="139"/>
        <v>0</v>
      </c>
      <c r="BW80" s="265">
        <f t="shared" si="139"/>
        <v>0</v>
      </c>
      <c r="BX80" s="265">
        <f t="shared" si="139"/>
        <v>0</v>
      </c>
      <c r="BY80" s="265">
        <f t="shared" si="139"/>
        <v>0</v>
      </c>
      <c r="BZ80" s="265">
        <f t="shared" si="139"/>
        <v>0</v>
      </c>
      <c r="CA80" s="265">
        <f t="shared" si="139"/>
        <v>0</v>
      </c>
      <c r="CB80" s="265">
        <f t="shared" si="139"/>
        <v>0</v>
      </c>
      <c r="CC80" s="265">
        <f t="shared" si="139"/>
        <v>0</v>
      </c>
      <c r="CD80" s="265">
        <f t="shared" si="139"/>
        <v>0</v>
      </c>
      <c r="CE80" s="265">
        <f t="shared" si="139"/>
        <v>0</v>
      </c>
      <c r="CF80" s="265">
        <f t="shared" si="139"/>
        <v>0</v>
      </c>
      <c r="CG80" s="265">
        <f t="shared" si="139"/>
        <v>0</v>
      </c>
      <c r="CH80" s="265">
        <f t="shared" si="139"/>
        <v>0</v>
      </c>
      <c r="CI80" s="265">
        <f t="shared" si="139"/>
        <v>0</v>
      </c>
      <c r="CJ80" s="265">
        <f t="shared" si="139"/>
        <v>0</v>
      </c>
      <c r="CK80" s="265">
        <f t="shared" si="139"/>
        <v>0</v>
      </c>
      <c r="CL80" s="265">
        <f t="shared" si="139"/>
        <v>0</v>
      </c>
      <c r="CM80" s="265">
        <f t="shared" si="139"/>
        <v>0</v>
      </c>
      <c r="CN80" s="265">
        <f t="shared" si="139"/>
        <v>0</v>
      </c>
      <c r="CO80" s="265">
        <f t="shared" si="139"/>
        <v>0</v>
      </c>
      <c r="CP80" s="265">
        <f t="shared" si="139"/>
        <v>0</v>
      </c>
      <c r="CQ80" s="265">
        <f t="shared" si="139"/>
        <v>0</v>
      </c>
      <c r="CR80" s="265">
        <f t="shared" si="139"/>
        <v>0</v>
      </c>
      <c r="CS80" s="265">
        <f t="shared" si="139"/>
        <v>0</v>
      </c>
      <c r="CT80" s="265">
        <f t="shared" si="139"/>
        <v>0</v>
      </c>
      <c r="CU80" s="265">
        <f t="shared" si="139"/>
        <v>0</v>
      </c>
      <c r="CV80" s="265">
        <f t="shared" si="139"/>
        <v>0</v>
      </c>
      <c r="CW80" s="265">
        <f t="shared" si="139"/>
        <v>0</v>
      </c>
    </row>
    <row r="81" spans="1:101" x14ac:dyDescent="0.35">
      <c r="A81" t="s">
        <v>215</v>
      </c>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f>BJ$20-(BJ$20*$A$2)</f>
        <v>0</v>
      </c>
      <c r="BK81" s="265">
        <f t="shared" ref="BK81:CW81" si="140">BJ81-($BJ$20*$A$2)</f>
        <v>0</v>
      </c>
      <c r="BL81" s="265">
        <f t="shared" si="140"/>
        <v>0</v>
      </c>
      <c r="BM81" s="265">
        <f t="shared" si="140"/>
        <v>0</v>
      </c>
      <c r="BN81" s="265">
        <f t="shared" si="140"/>
        <v>0</v>
      </c>
      <c r="BO81" s="265">
        <f t="shared" si="140"/>
        <v>0</v>
      </c>
      <c r="BP81" s="265">
        <f t="shared" si="140"/>
        <v>0</v>
      </c>
      <c r="BQ81" s="265">
        <f t="shared" si="140"/>
        <v>0</v>
      </c>
      <c r="BR81" s="265">
        <f t="shared" si="140"/>
        <v>0</v>
      </c>
      <c r="BS81" s="265">
        <f t="shared" si="140"/>
        <v>0</v>
      </c>
      <c r="BT81" s="265">
        <f t="shared" si="140"/>
        <v>0</v>
      </c>
      <c r="BU81" s="265">
        <f t="shared" si="140"/>
        <v>0</v>
      </c>
      <c r="BV81" s="265">
        <f t="shared" si="140"/>
        <v>0</v>
      </c>
      <c r="BW81" s="265">
        <f t="shared" si="140"/>
        <v>0</v>
      </c>
      <c r="BX81" s="265">
        <f t="shared" si="140"/>
        <v>0</v>
      </c>
      <c r="BY81" s="265">
        <f t="shared" si="140"/>
        <v>0</v>
      </c>
      <c r="BZ81" s="265">
        <f t="shared" si="140"/>
        <v>0</v>
      </c>
      <c r="CA81" s="265">
        <f t="shared" si="140"/>
        <v>0</v>
      </c>
      <c r="CB81" s="265">
        <f t="shared" si="140"/>
        <v>0</v>
      </c>
      <c r="CC81" s="265">
        <f t="shared" si="140"/>
        <v>0</v>
      </c>
      <c r="CD81" s="265">
        <f t="shared" si="140"/>
        <v>0</v>
      </c>
      <c r="CE81" s="265">
        <f t="shared" si="140"/>
        <v>0</v>
      </c>
      <c r="CF81" s="265">
        <f t="shared" si="140"/>
        <v>0</v>
      </c>
      <c r="CG81" s="265">
        <f t="shared" si="140"/>
        <v>0</v>
      </c>
      <c r="CH81" s="265">
        <f t="shared" si="140"/>
        <v>0</v>
      </c>
      <c r="CI81" s="265">
        <f t="shared" si="140"/>
        <v>0</v>
      </c>
      <c r="CJ81" s="265">
        <f t="shared" si="140"/>
        <v>0</v>
      </c>
      <c r="CK81" s="265">
        <f t="shared" si="140"/>
        <v>0</v>
      </c>
      <c r="CL81" s="265">
        <f t="shared" si="140"/>
        <v>0</v>
      </c>
      <c r="CM81" s="265">
        <f t="shared" si="140"/>
        <v>0</v>
      </c>
      <c r="CN81" s="265">
        <f t="shared" si="140"/>
        <v>0</v>
      </c>
      <c r="CO81" s="265">
        <f t="shared" si="140"/>
        <v>0</v>
      </c>
      <c r="CP81" s="265">
        <f t="shared" si="140"/>
        <v>0</v>
      </c>
      <c r="CQ81" s="265">
        <f t="shared" si="140"/>
        <v>0</v>
      </c>
      <c r="CR81" s="265">
        <f t="shared" si="140"/>
        <v>0</v>
      </c>
      <c r="CS81" s="265">
        <f t="shared" si="140"/>
        <v>0</v>
      </c>
      <c r="CT81" s="265">
        <f t="shared" si="140"/>
        <v>0</v>
      </c>
      <c r="CU81" s="265">
        <f t="shared" si="140"/>
        <v>0</v>
      </c>
      <c r="CV81" s="265">
        <f t="shared" si="140"/>
        <v>0</v>
      </c>
      <c r="CW81" s="265">
        <f t="shared" si="140"/>
        <v>0</v>
      </c>
    </row>
    <row r="82" spans="1:101" x14ac:dyDescent="0.35">
      <c r="A82" t="s">
        <v>216</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f>BK$20-(BK$20*$A$2)</f>
        <v>0</v>
      </c>
      <c r="BL82" s="265">
        <f t="shared" ref="BL82:CW82" si="141">BK82-($BK$20*$A$2)</f>
        <v>0</v>
      </c>
      <c r="BM82" s="265">
        <f t="shared" si="141"/>
        <v>0</v>
      </c>
      <c r="BN82" s="265">
        <f t="shared" si="141"/>
        <v>0</v>
      </c>
      <c r="BO82" s="265">
        <f t="shared" si="141"/>
        <v>0</v>
      </c>
      <c r="BP82" s="265">
        <f t="shared" si="141"/>
        <v>0</v>
      </c>
      <c r="BQ82" s="265">
        <f t="shared" si="141"/>
        <v>0</v>
      </c>
      <c r="BR82" s="265">
        <f t="shared" si="141"/>
        <v>0</v>
      </c>
      <c r="BS82" s="265">
        <f t="shared" si="141"/>
        <v>0</v>
      </c>
      <c r="BT82" s="265">
        <f t="shared" si="141"/>
        <v>0</v>
      </c>
      <c r="BU82" s="265">
        <f t="shared" si="141"/>
        <v>0</v>
      </c>
      <c r="BV82" s="265">
        <f t="shared" si="141"/>
        <v>0</v>
      </c>
      <c r="BW82" s="265">
        <f t="shared" si="141"/>
        <v>0</v>
      </c>
      <c r="BX82" s="265">
        <f t="shared" si="141"/>
        <v>0</v>
      </c>
      <c r="BY82" s="265">
        <f t="shared" si="141"/>
        <v>0</v>
      </c>
      <c r="BZ82" s="265">
        <f t="shared" si="141"/>
        <v>0</v>
      </c>
      <c r="CA82" s="265">
        <f t="shared" si="141"/>
        <v>0</v>
      </c>
      <c r="CB82" s="265">
        <f t="shared" si="141"/>
        <v>0</v>
      </c>
      <c r="CC82" s="265">
        <f t="shared" si="141"/>
        <v>0</v>
      </c>
      <c r="CD82" s="265">
        <f t="shared" si="141"/>
        <v>0</v>
      </c>
      <c r="CE82" s="265">
        <f t="shared" si="141"/>
        <v>0</v>
      </c>
      <c r="CF82" s="265">
        <f t="shared" si="141"/>
        <v>0</v>
      </c>
      <c r="CG82" s="265">
        <f t="shared" si="141"/>
        <v>0</v>
      </c>
      <c r="CH82" s="265">
        <f t="shared" si="141"/>
        <v>0</v>
      </c>
      <c r="CI82" s="265">
        <f t="shared" si="141"/>
        <v>0</v>
      </c>
      <c r="CJ82" s="265">
        <f t="shared" si="141"/>
        <v>0</v>
      </c>
      <c r="CK82" s="265">
        <f t="shared" si="141"/>
        <v>0</v>
      </c>
      <c r="CL82" s="265">
        <f t="shared" si="141"/>
        <v>0</v>
      </c>
      <c r="CM82" s="265">
        <f t="shared" si="141"/>
        <v>0</v>
      </c>
      <c r="CN82" s="265">
        <f t="shared" si="141"/>
        <v>0</v>
      </c>
      <c r="CO82" s="265">
        <f t="shared" si="141"/>
        <v>0</v>
      </c>
      <c r="CP82" s="265">
        <f t="shared" si="141"/>
        <v>0</v>
      </c>
      <c r="CQ82" s="265">
        <f t="shared" si="141"/>
        <v>0</v>
      </c>
      <c r="CR82" s="265">
        <f t="shared" si="141"/>
        <v>0</v>
      </c>
      <c r="CS82" s="265">
        <f t="shared" si="141"/>
        <v>0</v>
      </c>
      <c r="CT82" s="265">
        <f t="shared" si="141"/>
        <v>0</v>
      </c>
      <c r="CU82" s="265">
        <f t="shared" si="141"/>
        <v>0</v>
      </c>
      <c r="CV82" s="265">
        <f t="shared" si="141"/>
        <v>0</v>
      </c>
      <c r="CW82" s="265">
        <f t="shared" si="141"/>
        <v>0</v>
      </c>
    </row>
    <row r="83" spans="1:101" x14ac:dyDescent="0.35">
      <c r="A83" t="s">
        <v>217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f>BL$20-(BL$20*$A$2)</f>
        <v>0</v>
      </c>
      <c r="BM83" s="265">
        <f t="shared" ref="BM83:CW83" si="142">BL83-($BL$20*$A$2)</f>
        <v>0</v>
      </c>
      <c r="BN83" s="265">
        <f t="shared" si="142"/>
        <v>0</v>
      </c>
      <c r="BO83" s="265">
        <f t="shared" si="142"/>
        <v>0</v>
      </c>
      <c r="BP83" s="265">
        <f t="shared" si="142"/>
        <v>0</v>
      </c>
      <c r="BQ83" s="265">
        <f t="shared" si="142"/>
        <v>0</v>
      </c>
      <c r="BR83" s="265">
        <f t="shared" si="142"/>
        <v>0</v>
      </c>
      <c r="BS83" s="265">
        <f t="shared" si="142"/>
        <v>0</v>
      </c>
      <c r="BT83" s="265">
        <f t="shared" si="142"/>
        <v>0</v>
      </c>
      <c r="BU83" s="265">
        <f t="shared" si="142"/>
        <v>0</v>
      </c>
      <c r="BV83" s="265">
        <f t="shared" si="142"/>
        <v>0</v>
      </c>
      <c r="BW83" s="265">
        <f t="shared" si="142"/>
        <v>0</v>
      </c>
      <c r="BX83" s="265">
        <f t="shared" si="142"/>
        <v>0</v>
      </c>
      <c r="BY83" s="265">
        <f t="shared" si="142"/>
        <v>0</v>
      </c>
      <c r="BZ83" s="265">
        <f t="shared" si="142"/>
        <v>0</v>
      </c>
      <c r="CA83" s="265">
        <f t="shared" si="142"/>
        <v>0</v>
      </c>
      <c r="CB83" s="265">
        <f t="shared" si="142"/>
        <v>0</v>
      </c>
      <c r="CC83" s="265">
        <f t="shared" si="142"/>
        <v>0</v>
      </c>
      <c r="CD83" s="265">
        <f t="shared" si="142"/>
        <v>0</v>
      </c>
      <c r="CE83" s="265">
        <f t="shared" si="142"/>
        <v>0</v>
      </c>
      <c r="CF83" s="265">
        <f t="shared" si="142"/>
        <v>0</v>
      </c>
      <c r="CG83" s="265">
        <f t="shared" si="142"/>
        <v>0</v>
      </c>
      <c r="CH83" s="265">
        <f t="shared" si="142"/>
        <v>0</v>
      </c>
      <c r="CI83" s="265">
        <f t="shared" si="142"/>
        <v>0</v>
      </c>
      <c r="CJ83" s="265">
        <f t="shared" si="142"/>
        <v>0</v>
      </c>
      <c r="CK83" s="265">
        <f t="shared" si="142"/>
        <v>0</v>
      </c>
      <c r="CL83" s="265">
        <f t="shared" si="142"/>
        <v>0</v>
      </c>
      <c r="CM83" s="265">
        <f t="shared" si="142"/>
        <v>0</v>
      </c>
      <c r="CN83" s="265">
        <f t="shared" si="142"/>
        <v>0</v>
      </c>
      <c r="CO83" s="265">
        <f t="shared" si="142"/>
        <v>0</v>
      </c>
      <c r="CP83" s="265">
        <f t="shared" si="142"/>
        <v>0</v>
      </c>
      <c r="CQ83" s="265">
        <f t="shared" si="142"/>
        <v>0</v>
      </c>
      <c r="CR83" s="265">
        <f t="shared" si="142"/>
        <v>0</v>
      </c>
      <c r="CS83" s="265">
        <f t="shared" si="142"/>
        <v>0</v>
      </c>
      <c r="CT83" s="265">
        <f t="shared" si="142"/>
        <v>0</v>
      </c>
      <c r="CU83" s="265">
        <f t="shared" si="142"/>
        <v>0</v>
      </c>
      <c r="CV83" s="265">
        <f t="shared" si="142"/>
        <v>0</v>
      </c>
      <c r="CW83" s="265">
        <f t="shared" si="142"/>
        <v>0</v>
      </c>
    </row>
    <row r="84" spans="1:101" x14ac:dyDescent="0.35">
      <c r="A84" t="s">
        <v>218</v>
      </c>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f>BM$20-(BM$20*$A$2)</f>
        <v>0</v>
      </c>
      <c r="BN84" s="265">
        <f t="shared" ref="BN84:CW84" si="143">BM84-($BM$20*$A$2)</f>
        <v>0</v>
      </c>
      <c r="BO84" s="265">
        <f t="shared" si="143"/>
        <v>0</v>
      </c>
      <c r="BP84" s="265">
        <f t="shared" si="143"/>
        <v>0</v>
      </c>
      <c r="BQ84" s="265">
        <f t="shared" si="143"/>
        <v>0</v>
      </c>
      <c r="BR84" s="265">
        <f t="shared" si="143"/>
        <v>0</v>
      </c>
      <c r="BS84" s="265">
        <f t="shared" si="143"/>
        <v>0</v>
      </c>
      <c r="BT84" s="265">
        <f t="shared" si="143"/>
        <v>0</v>
      </c>
      <c r="BU84" s="265">
        <f t="shared" si="143"/>
        <v>0</v>
      </c>
      <c r="BV84" s="265">
        <f t="shared" si="143"/>
        <v>0</v>
      </c>
      <c r="BW84" s="265">
        <f t="shared" si="143"/>
        <v>0</v>
      </c>
      <c r="BX84" s="265">
        <f t="shared" si="143"/>
        <v>0</v>
      </c>
      <c r="BY84" s="265">
        <f t="shared" si="143"/>
        <v>0</v>
      </c>
      <c r="BZ84" s="265">
        <f t="shared" si="143"/>
        <v>0</v>
      </c>
      <c r="CA84" s="265">
        <f t="shared" si="143"/>
        <v>0</v>
      </c>
      <c r="CB84" s="265">
        <f t="shared" si="143"/>
        <v>0</v>
      </c>
      <c r="CC84" s="265">
        <f t="shared" si="143"/>
        <v>0</v>
      </c>
      <c r="CD84" s="265">
        <f t="shared" si="143"/>
        <v>0</v>
      </c>
      <c r="CE84" s="265">
        <f t="shared" si="143"/>
        <v>0</v>
      </c>
      <c r="CF84" s="265">
        <f t="shared" si="143"/>
        <v>0</v>
      </c>
      <c r="CG84" s="265">
        <f t="shared" si="143"/>
        <v>0</v>
      </c>
      <c r="CH84" s="265">
        <f t="shared" si="143"/>
        <v>0</v>
      </c>
      <c r="CI84" s="265">
        <f t="shared" si="143"/>
        <v>0</v>
      </c>
      <c r="CJ84" s="265">
        <f t="shared" si="143"/>
        <v>0</v>
      </c>
      <c r="CK84" s="265">
        <f t="shared" si="143"/>
        <v>0</v>
      </c>
      <c r="CL84" s="265">
        <f t="shared" si="143"/>
        <v>0</v>
      </c>
      <c r="CM84" s="265">
        <f t="shared" si="143"/>
        <v>0</v>
      </c>
      <c r="CN84" s="265">
        <f t="shared" si="143"/>
        <v>0</v>
      </c>
      <c r="CO84" s="265">
        <f t="shared" si="143"/>
        <v>0</v>
      </c>
      <c r="CP84" s="265">
        <f t="shared" si="143"/>
        <v>0</v>
      </c>
      <c r="CQ84" s="265">
        <f t="shared" si="143"/>
        <v>0</v>
      </c>
      <c r="CR84" s="265">
        <f t="shared" si="143"/>
        <v>0</v>
      </c>
      <c r="CS84" s="265">
        <f t="shared" si="143"/>
        <v>0</v>
      </c>
      <c r="CT84" s="265">
        <f t="shared" si="143"/>
        <v>0</v>
      </c>
      <c r="CU84" s="265">
        <f t="shared" si="143"/>
        <v>0</v>
      </c>
      <c r="CV84" s="265">
        <f t="shared" si="143"/>
        <v>0</v>
      </c>
      <c r="CW84" s="265">
        <f t="shared" si="143"/>
        <v>0</v>
      </c>
    </row>
    <row r="85" spans="1:101" x14ac:dyDescent="0.35">
      <c r="A85" t="s">
        <v>219</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f>BN$20-(BN$20*$A$2)</f>
        <v>0</v>
      </c>
      <c r="BO85" s="265">
        <f t="shared" ref="BO85:CW85" si="144">BN85-($BN$20*$A$2)</f>
        <v>0</v>
      </c>
      <c r="BP85" s="265">
        <f t="shared" si="144"/>
        <v>0</v>
      </c>
      <c r="BQ85" s="265">
        <f t="shared" si="144"/>
        <v>0</v>
      </c>
      <c r="BR85" s="265">
        <f t="shared" si="144"/>
        <v>0</v>
      </c>
      <c r="BS85" s="265">
        <f t="shared" si="144"/>
        <v>0</v>
      </c>
      <c r="BT85" s="265">
        <f t="shared" si="144"/>
        <v>0</v>
      </c>
      <c r="BU85" s="265">
        <f t="shared" si="144"/>
        <v>0</v>
      </c>
      <c r="BV85" s="265">
        <f t="shared" si="144"/>
        <v>0</v>
      </c>
      <c r="BW85" s="265">
        <f t="shared" si="144"/>
        <v>0</v>
      </c>
      <c r="BX85" s="265">
        <f t="shared" si="144"/>
        <v>0</v>
      </c>
      <c r="BY85" s="265">
        <f t="shared" si="144"/>
        <v>0</v>
      </c>
      <c r="BZ85" s="265">
        <f t="shared" si="144"/>
        <v>0</v>
      </c>
      <c r="CA85" s="265">
        <f t="shared" si="144"/>
        <v>0</v>
      </c>
      <c r="CB85" s="265">
        <f t="shared" si="144"/>
        <v>0</v>
      </c>
      <c r="CC85" s="265">
        <f t="shared" si="144"/>
        <v>0</v>
      </c>
      <c r="CD85" s="265">
        <f t="shared" si="144"/>
        <v>0</v>
      </c>
      <c r="CE85" s="265">
        <f t="shared" si="144"/>
        <v>0</v>
      </c>
      <c r="CF85" s="265">
        <f t="shared" si="144"/>
        <v>0</v>
      </c>
      <c r="CG85" s="265">
        <f t="shared" si="144"/>
        <v>0</v>
      </c>
      <c r="CH85" s="265">
        <f t="shared" si="144"/>
        <v>0</v>
      </c>
      <c r="CI85" s="265">
        <f t="shared" si="144"/>
        <v>0</v>
      </c>
      <c r="CJ85" s="265">
        <f t="shared" si="144"/>
        <v>0</v>
      </c>
      <c r="CK85" s="265">
        <f t="shared" si="144"/>
        <v>0</v>
      </c>
      <c r="CL85" s="265">
        <f t="shared" si="144"/>
        <v>0</v>
      </c>
      <c r="CM85" s="265">
        <f t="shared" si="144"/>
        <v>0</v>
      </c>
      <c r="CN85" s="265">
        <f t="shared" si="144"/>
        <v>0</v>
      </c>
      <c r="CO85" s="265">
        <f t="shared" si="144"/>
        <v>0</v>
      </c>
      <c r="CP85" s="265">
        <f t="shared" si="144"/>
        <v>0</v>
      </c>
      <c r="CQ85" s="265">
        <f t="shared" si="144"/>
        <v>0</v>
      </c>
      <c r="CR85" s="265">
        <f t="shared" si="144"/>
        <v>0</v>
      </c>
      <c r="CS85" s="265">
        <f t="shared" si="144"/>
        <v>0</v>
      </c>
      <c r="CT85" s="265">
        <f t="shared" si="144"/>
        <v>0</v>
      </c>
      <c r="CU85" s="265">
        <f t="shared" si="144"/>
        <v>0</v>
      </c>
      <c r="CV85" s="265">
        <f t="shared" si="144"/>
        <v>0</v>
      </c>
      <c r="CW85" s="265">
        <f t="shared" si="144"/>
        <v>0</v>
      </c>
    </row>
    <row r="86" spans="1:101" x14ac:dyDescent="0.35">
      <c r="A86" t="s">
        <v>220</v>
      </c>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f>BO$20-(BO$20*$A$2)</f>
        <v>0</v>
      </c>
      <c r="BP86" s="265">
        <f t="shared" ref="BP86:CW86" si="145">BO86-($BO$20*$A$2)</f>
        <v>0</v>
      </c>
      <c r="BQ86" s="265">
        <f t="shared" si="145"/>
        <v>0</v>
      </c>
      <c r="BR86" s="265">
        <f t="shared" si="145"/>
        <v>0</v>
      </c>
      <c r="BS86" s="265">
        <f t="shared" si="145"/>
        <v>0</v>
      </c>
      <c r="BT86" s="265">
        <f t="shared" si="145"/>
        <v>0</v>
      </c>
      <c r="BU86" s="265">
        <f t="shared" si="145"/>
        <v>0</v>
      </c>
      <c r="BV86" s="265">
        <f t="shared" si="145"/>
        <v>0</v>
      </c>
      <c r="BW86" s="265">
        <f t="shared" si="145"/>
        <v>0</v>
      </c>
      <c r="BX86" s="265">
        <f t="shared" si="145"/>
        <v>0</v>
      </c>
      <c r="BY86" s="265">
        <f t="shared" si="145"/>
        <v>0</v>
      </c>
      <c r="BZ86" s="265">
        <f t="shared" si="145"/>
        <v>0</v>
      </c>
      <c r="CA86" s="265">
        <f t="shared" si="145"/>
        <v>0</v>
      </c>
      <c r="CB86" s="265">
        <f t="shared" si="145"/>
        <v>0</v>
      </c>
      <c r="CC86" s="265">
        <f t="shared" si="145"/>
        <v>0</v>
      </c>
      <c r="CD86" s="265">
        <f t="shared" si="145"/>
        <v>0</v>
      </c>
      <c r="CE86" s="265">
        <f t="shared" si="145"/>
        <v>0</v>
      </c>
      <c r="CF86" s="265">
        <f t="shared" si="145"/>
        <v>0</v>
      </c>
      <c r="CG86" s="265">
        <f t="shared" si="145"/>
        <v>0</v>
      </c>
      <c r="CH86" s="265">
        <f t="shared" si="145"/>
        <v>0</v>
      </c>
      <c r="CI86" s="265">
        <f t="shared" si="145"/>
        <v>0</v>
      </c>
      <c r="CJ86" s="265">
        <f t="shared" si="145"/>
        <v>0</v>
      </c>
      <c r="CK86" s="265">
        <f t="shared" si="145"/>
        <v>0</v>
      </c>
      <c r="CL86" s="265">
        <f t="shared" si="145"/>
        <v>0</v>
      </c>
      <c r="CM86" s="265">
        <f t="shared" si="145"/>
        <v>0</v>
      </c>
      <c r="CN86" s="265">
        <f t="shared" si="145"/>
        <v>0</v>
      </c>
      <c r="CO86" s="265">
        <f t="shared" si="145"/>
        <v>0</v>
      </c>
      <c r="CP86" s="265">
        <f t="shared" si="145"/>
        <v>0</v>
      </c>
      <c r="CQ86" s="265">
        <f t="shared" si="145"/>
        <v>0</v>
      </c>
      <c r="CR86" s="265">
        <f t="shared" si="145"/>
        <v>0</v>
      </c>
      <c r="CS86" s="265">
        <f t="shared" si="145"/>
        <v>0</v>
      </c>
      <c r="CT86" s="265">
        <f t="shared" si="145"/>
        <v>0</v>
      </c>
      <c r="CU86" s="265">
        <f t="shared" si="145"/>
        <v>0</v>
      </c>
      <c r="CV86" s="265">
        <f t="shared" si="145"/>
        <v>0</v>
      </c>
      <c r="CW86" s="265">
        <f t="shared" si="145"/>
        <v>0</v>
      </c>
    </row>
    <row r="87" spans="1:101" x14ac:dyDescent="0.35">
      <c r="A87" t="s">
        <v>221</v>
      </c>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f>BP$20-(BP$20*$A$2)</f>
        <v>0</v>
      </c>
      <c r="BQ87" s="265">
        <f t="shared" ref="BQ87:CW87" si="146">BP87-($BP$20*$A$2)</f>
        <v>0</v>
      </c>
      <c r="BR87" s="265">
        <f t="shared" si="146"/>
        <v>0</v>
      </c>
      <c r="BS87" s="265">
        <f t="shared" si="146"/>
        <v>0</v>
      </c>
      <c r="BT87" s="265">
        <f t="shared" si="146"/>
        <v>0</v>
      </c>
      <c r="BU87" s="265">
        <f t="shared" si="146"/>
        <v>0</v>
      </c>
      <c r="BV87" s="265">
        <f t="shared" si="146"/>
        <v>0</v>
      </c>
      <c r="BW87" s="265">
        <f t="shared" si="146"/>
        <v>0</v>
      </c>
      <c r="BX87" s="265">
        <f t="shared" si="146"/>
        <v>0</v>
      </c>
      <c r="BY87" s="265">
        <f t="shared" si="146"/>
        <v>0</v>
      </c>
      <c r="BZ87" s="265">
        <f t="shared" si="146"/>
        <v>0</v>
      </c>
      <c r="CA87" s="265">
        <f t="shared" si="146"/>
        <v>0</v>
      </c>
      <c r="CB87" s="265">
        <f t="shared" si="146"/>
        <v>0</v>
      </c>
      <c r="CC87" s="265">
        <f t="shared" si="146"/>
        <v>0</v>
      </c>
      <c r="CD87" s="265">
        <f t="shared" si="146"/>
        <v>0</v>
      </c>
      <c r="CE87" s="265">
        <f t="shared" si="146"/>
        <v>0</v>
      </c>
      <c r="CF87" s="265">
        <f t="shared" si="146"/>
        <v>0</v>
      </c>
      <c r="CG87" s="265">
        <f t="shared" si="146"/>
        <v>0</v>
      </c>
      <c r="CH87" s="265">
        <f t="shared" si="146"/>
        <v>0</v>
      </c>
      <c r="CI87" s="265">
        <f t="shared" si="146"/>
        <v>0</v>
      </c>
      <c r="CJ87" s="265">
        <f t="shared" si="146"/>
        <v>0</v>
      </c>
      <c r="CK87" s="265">
        <f t="shared" si="146"/>
        <v>0</v>
      </c>
      <c r="CL87" s="265">
        <f t="shared" si="146"/>
        <v>0</v>
      </c>
      <c r="CM87" s="265">
        <f t="shared" si="146"/>
        <v>0</v>
      </c>
      <c r="CN87" s="265">
        <f t="shared" si="146"/>
        <v>0</v>
      </c>
      <c r="CO87" s="265">
        <f t="shared" si="146"/>
        <v>0</v>
      </c>
      <c r="CP87" s="265">
        <f t="shared" si="146"/>
        <v>0</v>
      </c>
      <c r="CQ87" s="265">
        <f t="shared" si="146"/>
        <v>0</v>
      </c>
      <c r="CR87" s="265">
        <f t="shared" si="146"/>
        <v>0</v>
      </c>
      <c r="CS87" s="265">
        <f t="shared" si="146"/>
        <v>0</v>
      </c>
      <c r="CT87" s="265">
        <f t="shared" si="146"/>
        <v>0</v>
      </c>
      <c r="CU87" s="265">
        <f t="shared" si="146"/>
        <v>0</v>
      </c>
      <c r="CV87" s="265">
        <f t="shared" si="146"/>
        <v>0</v>
      </c>
      <c r="CW87" s="265">
        <f t="shared" si="146"/>
        <v>0</v>
      </c>
    </row>
    <row r="88" spans="1:101" x14ac:dyDescent="0.35">
      <c r="A88" t="s">
        <v>222</v>
      </c>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f>BQ$20-(BQ$20*$A$2)</f>
        <v>0</v>
      </c>
      <c r="BR88" s="265">
        <f t="shared" ref="BR88:CW88" si="147">BQ88-($BQ$20*$A$2)</f>
        <v>0</v>
      </c>
      <c r="BS88" s="265">
        <f t="shared" si="147"/>
        <v>0</v>
      </c>
      <c r="BT88" s="265">
        <f t="shared" si="147"/>
        <v>0</v>
      </c>
      <c r="BU88" s="265">
        <f t="shared" si="147"/>
        <v>0</v>
      </c>
      <c r="BV88" s="265">
        <f t="shared" si="147"/>
        <v>0</v>
      </c>
      <c r="BW88" s="265">
        <f t="shared" si="147"/>
        <v>0</v>
      </c>
      <c r="BX88" s="265">
        <f t="shared" si="147"/>
        <v>0</v>
      </c>
      <c r="BY88" s="265">
        <f t="shared" si="147"/>
        <v>0</v>
      </c>
      <c r="BZ88" s="265">
        <f t="shared" si="147"/>
        <v>0</v>
      </c>
      <c r="CA88" s="265">
        <f t="shared" si="147"/>
        <v>0</v>
      </c>
      <c r="CB88" s="265">
        <f t="shared" si="147"/>
        <v>0</v>
      </c>
      <c r="CC88" s="265">
        <f t="shared" si="147"/>
        <v>0</v>
      </c>
      <c r="CD88" s="265">
        <f t="shared" si="147"/>
        <v>0</v>
      </c>
      <c r="CE88" s="265">
        <f t="shared" si="147"/>
        <v>0</v>
      </c>
      <c r="CF88" s="265">
        <f t="shared" si="147"/>
        <v>0</v>
      </c>
      <c r="CG88" s="265">
        <f t="shared" si="147"/>
        <v>0</v>
      </c>
      <c r="CH88" s="265">
        <f t="shared" si="147"/>
        <v>0</v>
      </c>
      <c r="CI88" s="265">
        <f t="shared" si="147"/>
        <v>0</v>
      </c>
      <c r="CJ88" s="265">
        <f t="shared" si="147"/>
        <v>0</v>
      </c>
      <c r="CK88" s="265">
        <f t="shared" si="147"/>
        <v>0</v>
      </c>
      <c r="CL88" s="265">
        <f t="shared" si="147"/>
        <v>0</v>
      </c>
      <c r="CM88" s="265">
        <f t="shared" si="147"/>
        <v>0</v>
      </c>
      <c r="CN88" s="265">
        <f t="shared" si="147"/>
        <v>0</v>
      </c>
      <c r="CO88" s="265">
        <f t="shared" si="147"/>
        <v>0</v>
      </c>
      <c r="CP88" s="265">
        <f t="shared" si="147"/>
        <v>0</v>
      </c>
      <c r="CQ88" s="265">
        <f t="shared" si="147"/>
        <v>0</v>
      </c>
      <c r="CR88" s="265">
        <f t="shared" si="147"/>
        <v>0</v>
      </c>
      <c r="CS88" s="265">
        <f t="shared" si="147"/>
        <v>0</v>
      </c>
      <c r="CT88" s="265">
        <f t="shared" si="147"/>
        <v>0</v>
      </c>
      <c r="CU88" s="265">
        <f t="shared" si="147"/>
        <v>0</v>
      </c>
      <c r="CV88" s="265">
        <f t="shared" si="147"/>
        <v>0</v>
      </c>
      <c r="CW88" s="265">
        <f t="shared" si="147"/>
        <v>0</v>
      </c>
    </row>
    <row r="89" spans="1:101" x14ac:dyDescent="0.35">
      <c r="A89" t="s">
        <v>223</v>
      </c>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f>BR$20-(BR$20*$A$2)</f>
        <v>0</v>
      </c>
      <c r="BS89" s="265">
        <f t="shared" ref="BS89:CW89" si="148">BR89-($BR$20*$A$2)</f>
        <v>0</v>
      </c>
      <c r="BT89" s="265">
        <f t="shared" si="148"/>
        <v>0</v>
      </c>
      <c r="BU89" s="265">
        <f t="shared" si="148"/>
        <v>0</v>
      </c>
      <c r="BV89" s="265">
        <f t="shared" si="148"/>
        <v>0</v>
      </c>
      <c r="BW89" s="265">
        <f t="shared" si="148"/>
        <v>0</v>
      </c>
      <c r="BX89" s="265">
        <f t="shared" si="148"/>
        <v>0</v>
      </c>
      <c r="BY89" s="265">
        <f t="shared" si="148"/>
        <v>0</v>
      </c>
      <c r="BZ89" s="265">
        <f t="shared" si="148"/>
        <v>0</v>
      </c>
      <c r="CA89" s="265">
        <f t="shared" si="148"/>
        <v>0</v>
      </c>
      <c r="CB89" s="265">
        <f t="shared" si="148"/>
        <v>0</v>
      </c>
      <c r="CC89" s="265">
        <f t="shared" si="148"/>
        <v>0</v>
      </c>
      <c r="CD89" s="265">
        <f t="shared" si="148"/>
        <v>0</v>
      </c>
      <c r="CE89" s="265">
        <f t="shared" si="148"/>
        <v>0</v>
      </c>
      <c r="CF89" s="265">
        <f t="shared" si="148"/>
        <v>0</v>
      </c>
      <c r="CG89" s="265">
        <f t="shared" si="148"/>
        <v>0</v>
      </c>
      <c r="CH89" s="265">
        <f t="shared" si="148"/>
        <v>0</v>
      </c>
      <c r="CI89" s="265">
        <f t="shared" si="148"/>
        <v>0</v>
      </c>
      <c r="CJ89" s="265">
        <f t="shared" si="148"/>
        <v>0</v>
      </c>
      <c r="CK89" s="265">
        <f t="shared" si="148"/>
        <v>0</v>
      </c>
      <c r="CL89" s="265">
        <f t="shared" si="148"/>
        <v>0</v>
      </c>
      <c r="CM89" s="265">
        <f t="shared" si="148"/>
        <v>0</v>
      </c>
      <c r="CN89" s="265">
        <f t="shared" si="148"/>
        <v>0</v>
      </c>
      <c r="CO89" s="265">
        <f t="shared" si="148"/>
        <v>0</v>
      </c>
      <c r="CP89" s="265">
        <f t="shared" si="148"/>
        <v>0</v>
      </c>
      <c r="CQ89" s="265">
        <f t="shared" si="148"/>
        <v>0</v>
      </c>
      <c r="CR89" s="265">
        <f t="shared" si="148"/>
        <v>0</v>
      </c>
      <c r="CS89" s="265">
        <f t="shared" si="148"/>
        <v>0</v>
      </c>
      <c r="CT89" s="265">
        <f t="shared" si="148"/>
        <v>0</v>
      </c>
      <c r="CU89" s="265">
        <f t="shared" si="148"/>
        <v>0</v>
      </c>
      <c r="CV89" s="265">
        <f t="shared" si="148"/>
        <v>0</v>
      </c>
      <c r="CW89" s="265">
        <f t="shared" si="148"/>
        <v>0</v>
      </c>
    </row>
    <row r="90" spans="1:101" x14ac:dyDescent="0.35">
      <c r="A90" t="s">
        <v>224</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f>BS$20-(BS$20*$A$2)</f>
        <v>0</v>
      </c>
      <c r="BT90" s="265">
        <f t="shared" ref="BT90:CW90" si="149">BS90-($BS$20*$A$2)</f>
        <v>0</v>
      </c>
      <c r="BU90" s="265">
        <f t="shared" si="149"/>
        <v>0</v>
      </c>
      <c r="BV90" s="265">
        <f t="shared" si="149"/>
        <v>0</v>
      </c>
      <c r="BW90" s="265">
        <f t="shared" si="149"/>
        <v>0</v>
      </c>
      <c r="BX90" s="265">
        <f t="shared" si="149"/>
        <v>0</v>
      </c>
      <c r="BY90" s="265">
        <f t="shared" si="149"/>
        <v>0</v>
      </c>
      <c r="BZ90" s="265">
        <f t="shared" si="149"/>
        <v>0</v>
      </c>
      <c r="CA90" s="265">
        <f t="shared" si="149"/>
        <v>0</v>
      </c>
      <c r="CB90" s="265">
        <f t="shared" si="149"/>
        <v>0</v>
      </c>
      <c r="CC90" s="265">
        <f t="shared" si="149"/>
        <v>0</v>
      </c>
      <c r="CD90" s="265">
        <f t="shared" si="149"/>
        <v>0</v>
      </c>
      <c r="CE90" s="265">
        <f t="shared" si="149"/>
        <v>0</v>
      </c>
      <c r="CF90" s="265">
        <f t="shared" si="149"/>
        <v>0</v>
      </c>
      <c r="CG90" s="265">
        <f t="shared" si="149"/>
        <v>0</v>
      </c>
      <c r="CH90" s="265">
        <f t="shared" si="149"/>
        <v>0</v>
      </c>
      <c r="CI90" s="265">
        <f t="shared" si="149"/>
        <v>0</v>
      </c>
      <c r="CJ90" s="265">
        <f t="shared" si="149"/>
        <v>0</v>
      </c>
      <c r="CK90" s="265">
        <f t="shared" si="149"/>
        <v>0</v>
      </c>
      <c r="CL90" s="265">
        <f t="shared" si="149"/>
        <v>0</v>
      </c>
      <c r="CM90" s="265">
        <f t="shared" si="149"/>
        <v>0</v>
      </c>
      <c r="CN90" s="265">
        <f t="shared" si="149"/>
        <v>0</v>
      </c>
      <c r="CO90" s="265">
        <f t="shared" si="149"/>
        <v>0</v>
      </c>
      <c r="CP90" s="265">
        <f t="shared" si="149"/>
        <v>0</v>
      </c>
      <c r="CQ90" s="265">
        <f t="shared" si="149"/>
        <v>0</v>
      </c>
      <c r="CR90" s="265">
        <f t="shared" si="149"/>
        <v>0</v>
      </c>
      <c r="CS90" s="265">
        <f t="shared" si="149"/>
        <v>0</v>
      </c>
      <c r="CT90" s="265">
        <f t="shared" si="149"/>
        <v>0</v>
      </c>
      <c r="CU90" s="265">
        <f t="shared" si="149"/>
        <v>0</v>
      </c>
      <c r="CV90" s="265">
        <f t="shared" si="149"/>
        <v>0</v>
      </c>
      <c r="CW90" s="265">
        <f t="shared" si="149"/>
        <v>0</v>
      </c>
    </row>
    <row r="91" spans="1:101" x14ac:dyDescent="0.35">
      <c r="A91" t="s">
        <v>225</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f>BT$20-(BT$20*$A$2)</f>
        <v>0</v>
      </c>
      <c r="BU91" s="265">
        <f t="shared" ref="BU91:CW91" si="150">BT91-($BT$20*$A$2)</f>
        <v>0</v>
      </c>
      <c r="BV91" s="265">
        <f t="shared" si="150"/>
        <v>0</v>
      </c>
      <c r="BW91" s="265">
        <f t="shared" si="150"/>
        <v>0</v>
      </c>
      <c r="BX91" s="265">
        <f t="shared" si="150"/>
        <v>0</v>
      </c>
      <c r="BY91" s="265">
        <f t="shared" si="150"/>
        <v>0</v>
      </c>
      <c r="BZ91" s="265">
        <f t="shared" si="150"/>
        <v>0</v>
      </c>
      <c r="CA91" s="265">
        <f t="shared" si="150"/>
        <v>0</v>
      </c>
      <c r="CB91" s="265">
        <f t="shared" si="150"/>
        <v>0</v>
      </c>
      <c r="CC91" s="265">
        <f t="shared" si="150"/>
        <v>0</v>
      </c>
      <c r="CD91" s="265">
        <f t="shared" si="150"/>
        <v>0</v>
      </c>
      <c r="CE91" s="265">
        <f t="shared" si="150"/>
        <v>0</v>
      </c>
      <c r="CF91" s="265">
        <f t="shared" si="150"/>
        <v>0</v>
      </c>
      <c r="CG91" s="265">
        <f t="shared" si="150"/>
        <v>0</v>
      </c>
      <c r="CH91" s="265">
        <f t="shared" si="150"/>
        <v>0</v>
      </c>
      <c r="CI91" s="265">
        <f t="shared" si="150"/>
        <v>0</v>
      </c>
      <c r="CJ91" s="265">
        <f t="shared" si="150"/>
        <v>0</v>
      </c>
      <c r="CK91" s="265">
        <f t="shared" si="150"/>
        <v>0</v>
      </c>
      <c r="CL91" s="265">
        <f t="shared" si="150"/>
        <v>0</v>
      </c>
      <c r="CM91" s="265">
        <f t="shared" si="150"/>
        <v>0</v>
      </c>
      <c r="CN91" s="265">
        <f t="shared" si="150"/>
        <v>0</v>
      </c>
      <c r="CO91" s="265">
        <f t="shared" si="150"/>
        <v>0</v>
      </c>
      <c r="CP91" s="265">
        <f t="shared" si="150"/>
        <v>0</v>
      </c>
      <c r="CQ91" s="265">
        <f t="shared" si="150"/>
        <v>0</v>
      </c>
      <c r="CR91" s="265">
        <f t="shared" si="150"/>
        <v>0</v>
      </c>
      <c r="CS91" s="265">
        <f t="shared" si="150"/>
        <v>0</v>
      </c>
      <c r="CT91" s="265">
        <f t="shared" si="150"/>
        <v>0</v>
      </c>
      <c r="CU91" s="265">
        <f t="shared" si="150"/>
        <v>0</v>
      </c>
      <c r="CV91" s="265">
        <f t="shared" si="150"/>
        <v>0</v>
      </c>
      <c r="CW91" s="265">
        <f t="shared" si="150"/>
        <v>0</v>
      </c>
    </row>
    <row r="92" spans="1:101" x14ac:dyDescent="0.35">
      <c r="A92" t="s">
        <v>226</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f>BU$20-(BU$20*$A$2)</f>
        <v>0</v>
      </c>
      <c r="BV92" s="265">
        <f t="shared" ref="BV92:CW92" si="151">BU92-($BU$20*$A$2)</f>
        <v>0</v>
      </c>
      <c r="BW92" s="265">
        <f t="shared" si="151"/>
        <v>0</v>
      </c>
      <c r="BX92" s="265">
        <f t="shared" si="151"/>
        <v>0</v>
      </c>
      <c r="BY92" s="265">
        <f t="shared" si="151"/>
        <v>0</v>
      </c>
      <c r="BZ92" s="265">
        <f t="shared" si="151"/>
        <v>0</v>
      </c>
      <c r="CA92" s="265">
        <f t="shared" si="151"/>
        <v>0</v>
      </c>
      <c r="CB92" s="265">
        <f t="shared" si="151"/>
        <v>0</v>
      </c>
      <c r="CC92" s="265">
        <f t="shared" si="151"/>
        <v>0</v>
      </c>
      <c r="CD92" s="265">
        <f t="shared" si="151"/>
        <v>0</v>
      </c>
      <c r="CE92" s="265">
        <f t="shared" si="151"/>
        <v>0</v>
      </c>
      <c r="CF92" s="265">
        <f t="shared" si="151"/>
        <v>0</v>
      </c>
      <c r="CG92" s="265">
        <f t="shared" si="151"/>
        <v>0</v>
      </c>
      <c r="CH92" s="265">
        <f t="shared" si="151"/>
        <v>0</v>
      </c>
      <c r="CI92" s="265">
        <f t="shared" si="151"/>
        <v>0</v>
      </c>
      <c r="CJ92" s="265">
        <f t="shared" si="151"/>
        <v>0</v>
      </c>
      <c r="CK92" s="265">
        <f t="shared" si="151"/>
        <v>0</v>
      </c>
      <c r="CL92" s="265">
        <f t="shared" si="151"/>
        <v>0</v>
      </c>
      <c r="CM92" s="265">
        <f t="shared" si="151"/>
        <v>0</v>
      </c>
      <c r="CN92" s="265">
        <f t="shared" si="151"/>
        <v>0</v>
      </c>
      <c r="CO92" s="265">
        <f t="shared" si="151"/>
        <v>0</v>
      </c>
      <c r="CP92" s="265">
        <f t="shared" si="151"/>
        <v>0</v>
      </c>
      <c r="CQ92" s="265">
        <f t="shared" si="151"/>
        <v>0</v>
      </c>
      <c r="CR92" s="265">
        <f t="shared" si="151"/>
        <v>0</v>
      </c>
      <c r="CS92" s="265">
        <f t="shared" si="151"/>
        <v>0</v>
      </c>
      <c r="CT92" s="265">
        <f t="shared" si="151"/>
        <v>0</v>
      </c>
      <c r="CU92" s="265">
        <f t="shared" si="151"/>
        <v>0</v>
      </c>
      <c r="CV92" s="265">
        <f t="shared" si="151"/>
        <v>0</v>
      </c>
      <c r="CW92" s="265">
        <f t="shared" si="151"/>
        <v>0</v>
      </c>
    </row>
    <row r="93" spans="1:101" x14ac:dyDescent="0.35">
      <c r="A93" t="s">
        <v>227</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f>BV$20-(BV$20*$A$2)</f>
        <v>0</v>
      </c>
      <c r="BW93" s="265">
        <f t="shared" ref="BW93:CW93" si="152">BV93-($BV$20*$A$2)</f>
        <v>0</v>
      </c>
      <c r="BX93" s="265">
        <f t="shared" si="152"/>
        <v>0</v>
      </c>
      <c r="BY93" s="265">
        <f t="shared" si="152"/>
        <v>0</v>
      </c>
      <c r="BZ93" s="265">
        <f t="shared" si="152"/>
        <v>0</v>
      </c>
      <c r="CA93" s="265">
        <f t="shared" si="152"/>
        <v>0</v>
      </c>
      <c r="CB93" s="265">
        <f t="shared" si="152"/>
        <v>0</v>
      </c>
      <c r="CC93" s="265">
        <f t="shared" si="152"/>
        <v>0</v>
      </c>
      <c r="CD93" s="265">
        <f t="shared" si="152"/>
        <v>0</v>
      </c>
      <c r="CE93" s="265">
        <f t="shared" si="152"/>
        <v>0</v>
      </c>
      <c r="CF93" s="265">
        <f t="shared" si="152"/>
        <v>0</v>
      </c>
      <c r="CG93" s="265">
        <f t="shared" si="152"/>
        <v>0</v>
      </c>
      <c r="CH93" s="265">
        <f t="shared" si="152"/>
        <v>0</v>
      </c>
      <c r="CI93" s="265">
        <f t="shared" si="152"/>
        <v>0</v>
      </c>
      <c r="CJ93" s="265">
        <f t="shared" si="152"/>
        <v>0</v>
      </c>
      <c r="CK93" s="265">
        <f t="shared" si="152"/>
        <v>0</v>
      </c>
      <c r="CL93" s="265">
        <f t="shared" si="152"/>
        <v>0</v>
      </c>
      <c r="CM93" s="265">
        <f t="shared" si="152"/>
        <v>0</v>
      </c>
      <c r="CN93" s="265">
        <f t="shared" si="152"/>
        <v>0</v>
      </c>
      <c r="CO93" s="265">
        <f t="shared" si="152"/>
        <v>0</v>
      </c>
      <c r="CP93" s="265">
        <f t="shared" si="152"/>
        <v>0</v>
      </c>
      <c r="CQ93" s="265">
        <f t="shared" si="152"/>
        <v>0</v>
      </c>
      <c r="CR93" s="265">
        <f t="shared" si="152"/>
        <v>0</v>
      </c>
      <c r="CS93" s="265">
        <f t="shared" si="152"/>
        <v>0</v>
      </c>
      <c r="CT93" s="265">
        <f t="shared" si="152"/>
        <v>0</v>
      </c>
      <c r="CU93" s="265">
        <f t="shared" si="152"/>
        <v>0</v>
      </c>
      <c r="CV93" s="265">
        <f t="shared" si="152"/>
        <v>0</v>
      </c>
      <c r="CW93" s="265">
        <f t="shared" si="152"/>
        <v>0</v>
      </c>
    </row>
    <row r="94" spans="1:101" x14ac:dyDescent="0.35">
      <c r="A94" t="s">
        <v>228</v>
      </c>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f>BW$20-(BW$20*$A$2)</f>
        <v>0</v>
      </c>
      <c r="BX94" s="265">
        <f t="shared" ref="BX94:CW94" si="153">BW94-($BW$20*$A$2)</f>
        <v>0</v>
      </c>
      <c r="BY94" s="265">
        <f t="shared" si="153"/>
        <v>0</v>
      </c>
      <c r="BZ94" s="265">
        <f t="shared" si="153"/>
        <v>0</v>
      </c>
      <c r="CA94" s="265">
        <f t="shared" si="153"/>
        <v>0</v>
      </c>
      <c r="CB94" s="265">
        <f t="shared" si="153"/>
        <v>0</v>
      </c>
      <c r="CC94" s="265">
        <f t="shared" si="153"/>
        <v>0</v>
      </c>
      <c r="CD94" s="265">
        <f t="shared" si="153"/>
        <v>0</v>
      </c>
      <c r="CE94" s="265">
        <f t="shared" si="153"/>
        <v>0</v>
      </c>
      <c r="CF94" s="265">
        <f t="shared" si="153"/>
        <v>0</v>
      </c>
      <c r="CG94" s="265">
        <f t="shared" si="153"/>
        <v>0</v>
      </c>
      <c r="CH94" s="265">
        <f t="shared" si="153"/>
        <v>0</v>
      </c>
      <c r="CI94" s="265">
        <f t="shared" si="153"/>
        <v>0</v>
      </c>
      <c r="CJ94" s="265">
        <f t="shared" si="153"/>
        <v>0</v>
      </c>
      <c r="CK94" s="265">
        <f t="shared" si="153"/>
        <v>0</v>
      </c>
      <c r="CL94" s="265">
        <f t="shared" si="153"/>
        <v>0</v>
      </c>
      <c r="CM94" s="265">
        <f t="shared" si="153"/>
        <v>0</v>
      </c>
      <c r="CN94" s="265">
        <f t="shared" si="153"/>
        <v>0</v>
      </c>
      <c r="CO94" s="265">
        <f t="shared" si="153"/>
        <v>0</v>
      </c>
      <c r="CP94" s="265">
        <f t="shared" si="153"/>
        <v>0</v>
      </c>
      <c r="CQ94" s="265">
        <f t="shared" si="153"/>
        <v>0</v>
      </c>
      <c r="CR94" s="265">
        <f t="shared" si="153"/>
        <v>0</v>
      </c>
      <c r="CS94" s="265">
        <f t="shared" si="153"/>
        <v>0</v>
      </c>
      <c r="CT94" s="265">
        <f t="shared" si="153"/>
        <v>0</v>
      </c>
      <c r="CU94" s="265">
        <f t="shared" si="153"/>
        <v>0</v>
      </c>
      <c r="CV94" s="265">
        <f t="shared" si="153"/>
        <v>0</v>
      </c>
      <c r="CW94" s="265">
        <f t="shared" si="153"/>
        <v>0</v>
      </c>
    </row>
    <row r="95" spans="1:101" x14ac:dyDescent="0.35">
      <c r="A95" t="s">
        <v>229</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f>BX$20-(BX$20*$A$2)</f>
        <v>0</v>
      </c>
      <c r="BY95" s="265">
        <f t="shared" ref="BY95:CW95" si="154">BX95-($BX$20*$A$2)</f>
        <v>0</v>
      </c>
      <c r="BZ95" s="265">
        <f t="shared" si="154"/>
        <v>0</v>
      </c>
      <c r="CA95" s="265">
        <f t="shared" si="154"/>
        <v>0</v>
      </c>
      <c r="CB95" s="265">
        <f t="shared" si="154"/>
        <v>0</v>
      </c>
      <c r="CC95" s="265">
        <f t="shared" si="154"/>
        <v>0</v>
      </c>
      <c r="CD95" s="265">
        <f t="shared" si="154"/>
        <v>0</v>
      </c>
      <c r="CE95" s="265">
        <f t="shared" si="154"/>
        <v>0</v>
      </c>
      <c r="CF95" s="265">
        <f t="shared" si="154"/>
        <v>0</v>
      </c>
      <c r="CG95" s="265">
        <f t="shared" si="154"/>
        <v>0</v>
      </c>
      <c r="CH95" s="265">
        <f t="shared" si="154"/>
        <v>0</v>
      </c>
      <c r="CI95" s="265">
        <f t="shared" si="154"/>
        <v>0</v>
      </c>
      <c r="CJ95" s="265">
        <f t="shared" si="154"/>
        <v>0</v>
      </c>
      <c r="CK95" s="265">
        <f t="shared" si="154"/>
        <v>0</v>
      </c>
      <c r="CL95" s="265">
        <f t="shared" si="154"/>
        <v>0</v>
      </c>
      <c r="CM95" s="265">
        <f t="shared" si="154"/>
        <v>0</v>
      </c>
      <c r="CN95" s="265">
        <f t="shared" si="154"/>
        <v>0</v>
      </c>
      <c r="CO95" s="265">
        <f t="shared" si="154"/>
        <v>0</v>
      </c>
      <c r="CP95" s="265">
        <f t="shared" si="154"/>
        <v>0</v>
      </c>
      <c r="CQ95" s="265">
        <f t="shared" si="154"/>
        <v>0</v>
      </c>
      <c r="CR95" s="265">
        <f t="shared" si="154"/>
        <v>0</v>
      </c>
      <c r="CS95" s="265">
        <f t="shared" si="154"/>
        <v>0</v>
      </c>
      <c r="CT95" s="265">
        <f t="shared" si="154"/>
        <v>0</v>
      </c>
      <c r="CU95" s="265">
        <f t="shared" si="154"/>
        <v>0</v>
      </c>
      <c r="CV95" s="265">
        <f t="shared" si="154"/>
        <v>0</v>
      </c>
      <c r="CW95" s="265">
        <f t="shared" si="154"/>
        <v>0</v>
      </c>
    </row>
    <row r="96" spans="1:101" x14ac:dyDescent="0.35">
      <c r="A96" t="s">
        <v>230</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f>BY$20-(BY$20*$A$2)</f>
        <v>0</v>
      </c>
      <c r="BZ96" s="265">
        <f t="shared" ref="BZ96:CW96" si="155">BY96-($BY$20*$A$2)</f>
        <v>0</v>
      </c>
      <c r="CA96" s="265">
        <f t="shared" si="155"/>
        <v>0</v>
      </c>
      <c r="CB96" s="265">
        <f t="shared" si="155"/>
        <v>0</v>
      </c>
      <c r="CC96" s="265">
        <f t="shared" si="155"/>
        <v>0</v>
      </c>
      <c r="CD96" s="265">
        <f t="shared" si="155"/>
        <v>0</v>
      </c>
      <c r="CE96" s="265">
        <f t="shared" si="155"/>
        <v>0</v>
      </c>
      <c r="CF96" s="265">
        <f t="shared" si="155"/>
        <v>0</v>
      </c>
      <c r="CG96" s="265">
        <f t="shared" si="155"/>
        <v>0</v>
      </c>
      <c r="CH96" s="265">
        <f t="shared" si="155"/>
        <v>0</v>
      </c>
      <c r="CI96" s="265">
        <f t="shared" si="155"/>
        <v>0</v>
      </c>
      <c r="CJ96" s="265">
        <f t="shared" si="155"/>
        <v>0</v>
      </c>
      <c r="CK96" s="265">
        <f t="shared" si="155"/>
        <v>0</v>
      </c>
      <c r="CL96" s="265">
        <f t="shared" si="155"/>
        <v>0</v>
      </c>
      <c r="CM96" s="265">
        <f t="shared" si="155"/>
        <v>0</v>
      </c>
      <c r="CN96" s="265">
        <f t="shared" si="155"/>
        <v>0</v>
      </c>
      <c r="CO96" s="265">
        <f t="shared" si="155"/>
        <v>0</v>
      </c>
      <c r="CP96" s="265">
        <f t="shared" si="155"/>
        <v>0</v>
      </c>
      <c r="CQ96" s="265">
        <f t="shared" si="155"/>
        <v>0</v>
      </c>
      <c r="CR96" s="265">
        <f t="shared" si="155"/>
        <v>0</v>
      </c>
      <c r="CS96" s="265">
        <f t="shared" si="155"/>
        <v>0</v>
      </c>
      <c r="CT96" s="265">
        <f t="shared" si="155"/>
        <v>0</v>
      </c>
      <c r="CU96" s="265">
        <f t="shared" si="155"/>
        <v>0</v>
      </c>
      <c r="CV96" s="265">
        <f t="shared" si="155"/>
        <v>0</v>
      </c>
      <c r="CW96" s="265">
        <f t="shared" si="155"/>
        <v>0</v>
      </c>
    </row>
    <row r="97" spans="1:101" x14ac:dyDescent="0.35">
      <c r="A97" t="s">
        <v>231</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f>BZ$20-(BZ$20*$A$2)</f>
        <v>0</v>
      </c>
      <c r="CA97" s="265">
        <f t="shared" ref="CA97:CW97" si="156">BZ97-($BZ$20*$A$2)</f>
        <v>0</v>
      </c>
      <c r="CB97" s="265">
        <f t="shared" si="156"/>
        <v>0</v>
      </c>
      <c r="CC97" s="265">
        <f t="shared" si="156"/>
        <v>0</v>
      </c>
      <c r="CD97" s="265">
        <f t="shared" si="156"/>
        <v>0</v>
      </c>
      <c r="CE97" s="265">
        <f t="shared" si="156"/>
        <v>0</v>
      </c>
      <c r="CF97" s="265">
        <f t="shared" si="156"/>
        <v>0</v>
      </c>
      <c r="CG97" s="265">
        <f t="shared" si="156"/>
        <v>0</v>
      </c>
      <c r="CH97" s="265">
        <f t="shared" si="156"/>
        <v>0</v>
      </c>
      <c r="CI97" s="265">
        <f t="shared" si="156"/>
        <v>0</v>
      </c>
      <c r="CJ97" s="265">
        <f t="shared" si="156"/>
        <v>0</v>
      </c>
      <c r="CK97" s="265">
        <f t="shared" si="156"/>
        <v>0</v>
      </c>
      <c r="CL97" s="265">
        <f t="shared" si="156"/>
        <v>0</v>
      </c>
      <c r="CM97" s="265">
        <f t="shared" si="156"/>
        <v>0</v>
      </c>
      <c r="CN97" s="265">
        <f t="shared" si="156"/>
        <v>0</v>
      </c>
      <c r="CO97" s="265">
        <f t="shared" si="156"/>
        <v>0</v>
      </c>
      <c r="CP97" s="265">
        <f t="shared" si="156"/>
        <v>0</v>
      </c>
      <c r="CQ97" s="265">
        <f t="shared" si="156"/>
        <v>0</v>
      </c>
      <c r="CR97" s="265">
        <f t="shared" si="156"/>
        <v>0</v>
      </c>
      <c r="CS97" s="265">
        <f t="shared" si="156"/>
        <v>0</v>
      </c>
      <c r="CT97" s="265">
        <f t="shared" si="156"/>
        <v>0</v>
      </c>
      <c r="CU97" s="265">
        <f t="shared" si="156"/>
        <v>0</v>
      </c>
      <c r="CV97" s="265">
        <f t="shared" si="156"/>
        <v>0</v>
      </c>
      <c r="CW97" s="265">
        <f t="shared" si="156"/>
        <v>0</v>
      </c>
    </row>
    <row r="98" spans="1:101" x14ac:dyDescent="0.35">
      <c r="A98" t="s">
        <v>232</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f>CA$20-(CA$20*$A$2)</f>
        <v>0</v>
      </c>
      <c r="CB98" s="265">
        <f t="shared" ref="CB98:CW98" si="157">CA98-($CA$20*$A$2)</f>
        <v>0</v>
      </c>
      <c r="CC98" s="265">
        <f t="shared" si="157"/>
        <v>0</v>
      </c>
      <c r="CD98" s="265">
        <f t="shared" si="157"/>
        <v>0</v>
      </c>
      <c r="CE98" s="265">
        <f t="shared" si="157"/>
        <v>0</v>
      </c>
      <c r="CF98" s="265">
        <f t="shared" si="157"/>
        <v>0</v>
      </c>
      <c r="CG98" s="265">
        <f t="shared" si="157"/>
        <v>0</v>
      </c>
      <c r="CH98" s="265">
        <f t="shared" si="157"/>
        <v>0</v>
      </c>
      <c r="CI98" s="265">
        <f t="shared" si="157"/>
        <v>0</v>
      </c>
      <c r="CJ98" s="265">
        <f t="shared" si="157"/>
        <v>0</v>
      </c>
      <c r="CK98" s="265">
        <f t="shared" si="157"/>
        <v>0</v>
      </c>
      <c r="CL98" s="265">
        <f t="shared" si="157"/>
        <v>0</v>
      </c>
      <c r="CM98" s="265">
        <f t="shared" si="157"/>
        <v>0</v>
      </c>
      <c r="CN98" s="265">
        <f t="shared" si="157"/>
        <v>0</v>
      </c>
      <c r="CO98" s="265">
        <f t="shared" si="157"/>
        <v>0</v>
      </c>
      <c r="CP98" s="265">
        <f t="shared" si="157"/>
        <v>0</v>
      </c>
      <c r="CQ98" s="265">
        <f t="shared" si="157"/>
        <v>0</v>
      </c>
      <c r="CR98" s="265">
        <f t="shared" si="157"/>
        <v>0</v>
      </c>
      <c r="CS98" s="265">
        <f t="shared" si="157"/>
        <v>0</v>
      </c>
      <c r="CT98" s="265">
        <f t="shared" si="157"/>
        <v>0</v>
      </c>
      <c r="CU98" s="265">
        <f t="shared" si="157"/>
        <v>0</v>
      </c>
      <c r="CV98" s="265">
        <f t="shared" si="157"/>
        <v>0</v>
      </c>
      <c r="CW98" s="265">
        <f t="shared" si="157"/>
        <v>0</v>
      </c>
    </row>
    <row r="99" spans="1:101" x14ac:dyDescent="0.35">
      <c r="A99" t="s">
        <v>233</v>
      </c>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f>CB$20-(CB$20*$A$2)</f>
        <v>0</v>
      </c>
      <c r="CC99" s="265">
        <f t="shared" ref="CC99:CW99" si="158">CB99-($CB$20*$A$2)</f>
        <v>0</v>
      </c>
      <c r="CD99" s="265">
        <f t="shared" si="158"/>
        <v>0</v>
      </c>
      <c r="CE99" s="265">
        <f t="shared" si="158"/>
        <v>0</v>
      </c>
      <c r="CF99" s="265">
        <f t="shared" si="158"/>
        <v>0</v>
      </c>
      <c r="CG99" s="265">
        <f t="shared" si="158"/>
        <v>0</v>
      </c>
      <c r="CH99" s="265">
        <f t="shared" si="158"/>
        <v>0</v>
      </c>
      <c r="CI99" s="265">
        <f t="shared" si="158"/>
        <v>0</v>
      </c>
      <c r="CJ99" s="265">
        <f t="shared" si="158"/>
        <v>0</v>
      </c>
      <c r="CK99" s="265">
        <f t="shared" si="158"/>
        <v>0</v>
      </c>
      <c r="CL99" s="265">
        <f t="shared" si="158"/>
        <v>0</v>
      </c>
      <c r="CM99" s="265">
        <f t="shared" si="158"/>
        <v>0</v>
      </c>
      <c r="CN99" s="265">
        <f t="shared" si="158"/>
        <v>0</v>
      </c>
      <c r="CO99" s="265">
        <f t="shared" si="158"/>
        <v>0</v>
      </c>
      <c r="CP99" s="265">
        <f t="shared" si="158"/>
        <v>0</v>
      </c>
      <c r="CQ99" s="265">
        <f t="shared" si="158"/>
        <v>0</v>
      </c>
      <c r="CR99" s="265">
        <f t="shared" si="158"/>
        <v>0</v>
      </c>
      <c r="CS99" s="265">
        <f t="shared" si="158"/>
        <v>0</v>
      </c>
      <c r="CT99" s="265">
        <f t="shared" si="158"/>
        <v>0</v>
      </c>
      <c r="CU99" s="265">
        <f t="shared" si="158"/>
        <v>0</v>
      </c>
      <c r="CV99" s="265">
        <f t="shared" si="158"/>
        <v>0</v>
      </c>
      <c r="CW99" s="265">
        <f t="shared" si="158"/>
        <v>0</v>
      </c>
    </row>
    <row r="100" spans="1:101" x14ac:dyDescent="0.35">
      <c r="A100" t="s">
        <v>234</v>
      </c>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c r="CC100" s="265">
        <f>CC$20-(CC$20*$A$2)</f>
        <v>0</v>
      </c>
      <c r="CD100" s="265">
        <f t="shared" ref="CD100:CW100" si="159">CC100-($CC$20*$A$2)</f>
        <v>0</v>
      </c>
      <c r="CE100" s="265">
        <f t="shared" si="159"/>
        <v>0</v>
      </c>
      <c r="CF100" s="265">
        <f t="shared" si="159"/>
        <v>0</v>
      </c>
      <c r="CG100" s="265">
        <f t="shared" si="159"/>
        <v>0</v>
      </c>
      <c r="CH100" s="265">
        <f t="shared" si="159"/>
        <v>0</v>
      </c>
      <c r="CI100" s="265">
        <f t="shared" si="159"/>
        <v>0</v>
      </c>
      <c r="CJ100" s="265">
        <f t="shared" si="159"/>
        <v>0</v>
      </c>
      <c r="CK100" s="265">
        <f t="shared" si="159"/>
        <v>0</v>
      </c>
      <c r="CL100" s="265">
        <f t="shared" si="159"/>
        <v>0</v>
      </c>
      <c r="CM100" s="265">
        <f t="shared" si="159"/>
        <v>0</v>
      </c>
      <c r="CN100" s="265">
        <f t="shared" si="159"/>
        <v>0</v>
      </c>
      <c r="CO100" s="265">
        <f t="shared" si="159"/>
        <v>0</v>
      </c>
      <c r="CP100" s="265">
        <f t="shared" si="159"/>
        <v>0</v>
      </c>
      <c r="CQ100" s="265">
        <f t="shared" si="159"/>
        <v>0</v>
      </c>
      <c r="CR100" s="265">
        <f t="shared" si="159"/>
        <v>0</v>
      </c>
      <c r="CS100" s="265">
        <f t="shared" si="159"/>
        <v>0</v>
      </c>
      <c r="CT100" s="265">
        <f t="shared" si="159"/>
        <v>0</v>
      </c>
      <c r="CU100" s="265">
        <f t="shared" si="159"/>
        <v>0</v>
      </c>
      <c r="CV100" s="265">
        <f t="shared" si="159"/>
        <v>0</v>
      </c>
      <c r="CW100" s="265">
        <f t="shared" si="159"/>
        <v>0</v>
      </c>
    </row>
    <row r="101" spans="1:101" x14ac:dyDescent="0.35">
      <c r="A101" t="s">
        <v>235</v>
      </c>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f>CD$20-(CD$20*$A$2)</f>
        <v>0</v>
      </c>
      <c r="CE101" s="265">
        <f t="shared" ref="CE101:CW101" si="160">CD101-($CD$20*$A$2)</f>
        <v>0</v>
      </c>
      <c r="CF101" s="265">
        <f t="shared" si="160"/>
        <v>0</v>
      </c>
      <c r="CG101" s="265">
        <f t="shared" si="160"/>
        <v>0</v>
      </c>
      <c r="CH101" s="265">
        <f t="shared" si="160"/>
        <v>0</v>
      </c>
      <c r="CI101" s="265">
        <f t="shared" si="160"/>
        <v>0</v>
      </c>
      <c r="CJ101" s="265">
        <f t="shared" si="160"/>
        <v>0</v>
      </c>
      <c r="CK101" s="265">
        <f t="shared" si="160"/>
        <v>0</v>
      </c>
      <c r="CL101" s="265">
        <f t="shared" si="160"/>
        <v>0</v>
      </c>
      <c r="CM101" s="265">
        <f t="shared" si="160"/>
        <v>0</v>
      </c>
      <c r="CN101" s="265">
        <f t="shared" si="160"/>
        <v>0</v>
      </c>
      <c r="CO101" s="265">
        <f t="shared" si="160"/>
        <v>0</v>
      </c>
      <c r="CP101" s="265">
        <f t="shared" si="160"/>
        <v>0</v>
      </c>
      <c r="CQ101" s="265">
        <f t="shared" si="160"/>
        <v>0</v>
      </c>
      <c r="CR101" s="265">
        <f t="shared" si="160"/>
        <v>0</v>
      </c>
      <c r="CS101" s="265">
        <f t="shared" si="160"/>
        <v>0</v>
      </c>
      <c r="CT101" s="265">
        <f t="shared" si="160"/>
        <v>0</v>
      </c>
      <c r="CU101" s="265">
        <f t="shared" si="160"/>
        <v>0</v>
      </c>
      <c r="CV101" s="265">
        <f t="shared" si="160"/>
        <v>0</v>
      </c>
      <c r="CW101" s="265">
        <f t="shared" si="160"/>
        <v>0</v>
      </c>
    </row>
    <row r="102" spans="1:101" x14ac:dyDescent="0.35">
      <c r="A102" t="s">
        <v>236</v>
      </c>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f>CE$20-(CE$20*$A$2)</f>
        <v>0</v>
      </c>
      <c r="CF102" s="265">
        <f t="shared" ref="CF102:CW102" si="161">CE102-($CE$20*$A$2)</f>
        <v>0</v>
      </c>
      <c r="CG102" s="265">
        <f t="shared" si="161"/>
        <v>0</v>
      </c>
      <c r="CH102" s="265">
        <f t="shared" si="161"/>
        <v>0</v>
      </c>
      <c r="CI102" s="265">
        <f t="shared" si="161"/>
        <v>0</v>
      </c>
      <c r="CJ102" s="265">
        <f t="shared" si="161"/>
        <v>0</v>
      </c>
      <c r="CK102" s="265">
        <f t="shared" si="161"/>
        <v>0</v>
      </c>
      <c r="CL102" s="265">
        <f t="shared" si="161"/>
        <v>0</v>
      </c>
      <c r="CM102" s="265">
        <f t="shared" si="161"/>
        <v>0</v>
      </c>
      <c r="CN102" s="265">
        <f t="shared" si="161"/>
        <v>0</v>
      </c>
      <c r="CO102" s="265">
        <f t="shared" si="161"/>
        <v>0</v>
      </c>
      <c r="CP102" s="265">
        <f t="shared" si="161"/>
        <v>0</v>
      </c>
      <c r="CQ102" s="265">
        <f t="shared" si="161"/>
        <v>0</v>
      </c>
      <c r="CR102" s="265">
        <f t="shared" si="161"/>
        <v>0</v>
      </c>
      <c r="CS102" s="265">
        <f t="shared" si="161"/>
        <v>0</v>
      </c>
      <c r="CT102" s="265">
        <f t="shared" si="161"/>
        <v>0</v>
      </c>
      <c r="CU102" s="265">
        <f t="shared" si="161"/>
        <v>0</v>
      </c>
      <c r="CV102" s="265">
        <f t="shared" si="161"/>
        <v>0</v>
      </c>
      <c r="CW102" s="265">
        <f t="shared" si="161"/>
        <v>0</v>
      </c>
    </row>
    <row r="103" spans="1:101" x14ac:dyDescent="0.35">
      <c r="A103" t="s">
        <v>237</v>
      </c>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f>CF$20-(CF$20*$A$2)</f>
        <v>0</v>
      </c>
      <c r="CG103" s="265">
        <f t="shared" ref="CG103:CW103" si="162">CF103-($CF$20*$A$2)</f>
        <v>0</v>
      </c>
      <c r="CH103" s="265">
        <f t="shared" si="162"/>
        <v>0</v>
      </c>
      <c r="CI103" s="265">
        <f t="shared" si="162"/>
        <v>0</v>
      </c>
      <c r="CJ103" s="265">
        <f t="shared" si="162"/>
        <v>0</v>
      </c>
      <c r="CK103" s="265">
        <f t="shared" si="162"/>
        <v>0</v>
      </c>
      <c r="CL103" s="265">
        <f t="shared" si="162"/>
        <v>0</v>
      </c>
      <c r="CM103" s="265">
        <f t="shared" si="162"/>
        <v>0</v>
      </c>
      <c r="CN103" s="265">
        <f t="shared" si="162"/>
        <v>0</v>
      </c>
      <c r="CO103" s="265">
        <f t="shared" si="162"/>
        <v>0</v>
      </c>
      <c r="CP103" s="265">
        <f t="shared" si="162"/>
        <v>0</v>
      </c>
      <c r="CQ103" s="265">
        <f t="shared" si="162"/>
        <v>0</v>
      </c>
      <c r="CR103" s="265">
        <f t="shared" si="162"/>
        <v>0</v>
      </c>
      <c r="CS103" s="265">
        <f t="shared" si="162"/>
        <v>0</v>
      </c>
      <c r="CT103" s="265">
        <f t="shared" si="162"/>
        <v>0</v>
      </c>
      <c r="CU103" s="265">
        <f t="shared" si="162"/>
        <v>0</v>
      </c>
      <c r="CV103" s="265">
        <f t="shared" si="162"/>
        <v>0</v>
      </c>
      <c r="CW103" s="265">
        <f t="shared" si="162"/>
        <v>0</v>
      </c>
    </row>
    <row r="104" spans="1:101" x14ac:dyDescent="0.35">
      <c r="A104" t="s">
        <v>238</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f>CG$20-(CG$20*$A$2)</f>
        <v>0</v>
      </c>
      <c r="CH104" s="265">
        <f t="shared" ref="CH104:CW104" si="163">CG104-($CG$20*$A$2)</f>
        <v>0</v>
      </c>
      <c r="CI104" s="265">
        <f t="shared" si="163"/>
        <v>0</v>
      </c>
      <c r="CJ104" s="265">
        <f t="shared" si="163"/>
        <v>0</v>
      </c>
      <c r="CK104" s="265">
        <f t="shared" si="163"/>
        <v>0</v>
      </c>
      <c r="CL104" s="265">
        <f t="shared" si="163"/>
        <v>0</v>
      </c>
      <c r="CM104" s="265">
        <f t="shared" si="163"/>
        <v>0</v>
      </c>
      <c r="CN104" s="265">
        <f t="shared" si="163"/>
        <v>0</v>
      </c>
      <c r="CO104" s="265">
        <f t="shared" si="163"/>
        <v>0</v>
      </c>
      <c r="CP104" s="265">
        <f t="shared" si="163"/>
        <v>0</v>
      </c>
      <c r="CQ104" s="265">
        <f t="shared" si="163"/>
        <v>0</v>
      </c>
      <c r="CR104" s="265">
        <f t="shared" si="163"/>
        <v>0</v>
      </c>
      <c r="CS104" s="265">
        <f t="shared" si="163"/>
        <v>0</v>
      </c>
      <c r="CT104" s="265">
        <f t="shared" si="163"/>
        <v>0</v>
      </c>
      <c r="CU104" s="265">
        <f t="shared" si="163"/>
        <v>0</v>
      </c>
      <c r="CV104" s="265">
        <f t="shared" si="163"/>
        <v>0</v>
      </c>
      <c r="CW104" s="265">
        <f t="shared" si="163"/>
        <v>0</v>
      </c>
    </row>
    <row r="105" spans="1:101" x14ac:dyDescent="0.35">
      <c r="A105" t="s">
        <v>239</v>
      </c>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f>CH$20-(CH$20*$A$2)</f>
        <v>0</v>
      </c>
      <c r="CI105" s="265">
        <f t="shared" ref="CI105:CW105" si="164">CH105-($CH$20*$A$2)</f>
        <v>0</v>
      </c>
      <c r="CJ105" s="265">
        <f t="shared" si="164"/>
        <v>0</v>
      </c>
      <c r="CK105" s="265">
        <f t="shared" si="164"/>
        <v>0</v>
      </c>
      <c r="CL105" s="265">
        <f t="shared" si="164"/>
        <v>0</v>
      </c>
      <c r="CM105" s="265">
        <f t="shared" si="164"/>
        <v>0</v>
      </c>
      <c r="CN105" s="265">
        <f t="shared" si="164"/>
        <v>0</v>
      </c>
      <c r="CO105" s="265">
        <f t="shared" si="164"/>
        <v>0</v>
      </c>
      <c r="CP105" s="265">
        <f t="shared" si="164"/>
        <v>0</v>
      </c>
      <c r="CQ105" s="265">
        <f t="shared" si="164"/>
        <v>0</v>
      </c>
      <c r="CR105" s="265">
        <f t="shared" si="164"/>
        <v>0</v>
      </c>
      <c r="CS105" s="265">
        <f t="shared" si="164"/>
        <v>0</v>
      </c>
      <c r="CT105" s="265">
        <f t="shared" si="164"/>
        <v>0</v>
      </c>
      <c r="CU105" s="265">
        <f t="shared" si="164"/>
        <v>0</v>
      </c>
      <c r="CV105" s="265">
        <f t="shared" si="164"/>
        <v>0</v>
      </c>
      <c r="CW105" s="265">
        <f t="shared" si="164"/>
        <v>0</v>
      </c>
    </row>
    <row r="106" spans="1:101" x14ac:dyDescent="0.35">
      <c r="A106" t="s">
        <v>240</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c r="CF106" s="265"/>
      <c r="CG106" s="265"/>
      <c r="CH106" s="265"/>
      <c r="CI106" s="265">
        <f>CI$20-(CI$20*$A$2)</f>
        <v>0</v>
      </c>
      <c r="CJ106" s="265">
        <f t="shared" ref="CJ106:CW106" si="165">CI106-($CI$20*$A$2)</f>
        <v>0</v>
      </c>
      <c r="CK106" s="265">
        <f t="shared" si="165"/>
        <v>0</v>
      </c>
      <c r="CL106" s="265">
        <f t="shared" si="165"/>
        <v>0</v>
      </c>
      <c r="CM106" s="265">
        <f t="shared" si="165"/>
        <v>0</v>
      </c>
      <c r="CN106" s="265">
        <f t="shared" si="165"/>
        <v>0</v>
      </c>
      <c r="CO106" s="265">
        <f t="shared" si="165"/>
        <v>0</v>
      </c>
      <c r="CP106" s="265">
        <f t="shared" si="165"/>
        <v>0</v>
      </c>
      <c r="CQ106" s="265">
        <f t="shared" si="165"/>
        <v>0</v>
      </c>
      <c r="CR106" s="265">
        <f t="shared" si="165"/>
        <v>0</v>
      </c>
      <c r="CS106" s="265">
        <f t="shared" si="165"/>
        <v>0</v>
      </c>
      <c r="CT106" s="265">
        <f t="shared" si="165"/>
        <v>0</v>
      </c>
      <c r="CU106" s="265">
        <f t="shared" si="165"/>
        <v>0</v>
      </c>
      <c r="CV106" s="265">
        <f t="shared" si="165"/>
        <v>0</v>
      </c>
      <c r="CW106" s="265">
        <f t="shared" si="165"/>
        <v>0</v>
      </c>
    </row>
    <row r="107" spans="1:101" x14ac:dyDescent="0.35">
      <c r="A107" t="s">
        <v>241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f>CJ$20-(CJ$20*$A$2)</f>
        <v>0</v>
      </c>
      <c r="CK107" s="265">
        <f t="shared" ref="CK107:CW107" si="166">CJ107-($CJ$20*$A$2)</f>
        <v>0</v>
      </c>
      <c r="CL107" s="265">
        <f t="shared" si="166"/>
        <v>0</v>
      </c>
      <c r="CM107" s="265">
        <f t="shared" si="166"/>
        <v>0</v>
      </c>
      <c r="CN107" s="265">
        <f t="shared" si="166"/>
        <v>0</v>
      </c>
      <c r="CO107" s="265">
        <f t="shared" si="166"/>
        <v>0</v>
      </c>
      <c r="CP107" s="265">
        <f t="shared" si="166"/>
        <v>0</v>
      </c>
      <c r="CQ107" s="265">
        <f t="shared" si="166"/>
        <v>0</v>
      </c>
      <c r="CR107" s="265">
        <f t="shared" si="166"/>
        <v>0</v>
      </c>
      <c r="CS107" s="265">
        <f t="shared" si="166"/>
        <v>0</v>
      </c>
      <c r="CT107" s="265">
        <f t="shared" si="166"/>
        <v>0</v>
      </c>
      <c r="CU107" s="265">
        <f t="shared" si="166"/>
        <v>0</v>
      </c>
      <c r="CV107" s="265">
        <f t="shared" si="166"/>
        <v>0</v>
      </c>
      <c r="CW107" s="265">
        <f t="shared" si="166"/>
        <v>0</v>
      </c>
    </row>
    <row r="108" spans="1:101" x14ac:dyDescent="0.35">
      <c r="A108" t="s">
        <v>242</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5"/>
      <c r="BX108" s="265"/>
      <c r="BY108" s="265"/>
      <c r="BZ108" s="265"/>
      <c r="CA108" s="265"/>
      <c r="CB108" s="265"/>
      <c r="CC108" s="265"/>
      <c r="CD108" s="265"/>
      <c r="CE108" s="265"/>
      <c r="CF108" s="265"/>
      <c r="CG108" s="265"/>
      <c r="CH108" s="265"/>
      <c r="CI108" s="265"/>
      <c r="CJ108" s="265"/>
      <c r="CK108" s="265">
        <f>CK$20-(CK$20*$A$2)</f>
        <v>0</v>
      </c>
      <c r="CL108" s="265">
        <f t="shared" ref="CL108:CW108" si="167">CK108-($CK$20*$A$2)</f>
        <v>0</v>
      </c>
      <c r="CM108" s="265">
        <f t="shared" si="167"/>
        <v>0</v>
      </c>
      <c r="CN108" s="265">
        <f t="shared" si="167"/>
        <v>0</v>
      </c>
      <c r="CO108" s="265">
        <f t="shared" si="167"/>
        <v>0</v>
      </c>
      <c r="CP108" s="265">
        <f t="shared" si="167"/>
        <v>0</v>
      </c>
      <c r="CQ108" s="265">
        <f t="shared" si="167"/>
        <v>0</v>
      </c>
      <c r="CR108" s="265">
        <f t="shared" si="167"/>
        <v>0</v>
      </c>
      <c r="CS108" s="265">
        <f t="shared" si="167"/>
        <v>0</v>
      </c>
      <c r="CT108" s="265">
        <f t="shared" si="167"/>
        <v>0</v>
      </c>
      <c r="CU108" s="265">
        <f t="shared" si="167"/>
        <v>0</v>
      </c>
      <c r="CV108" s="265">
        <f t="shared" si="167"/>
        <v>0</v>
      </c>
      <c r="CW108" s="265">
        <f t="shared" si="167"/>
        <v>0</v>
      </c>
    </row>
    <row r="109" spans="1:101" x14ac:dyDescent="0.35">
      <c r="A109" t="s">
        <v>243</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5"/>
      <c r="BX109" s="265"/>
      <c r="BY109" s="265"/>
      <c r="BZ109" s="265"/>
      <c r="CA109" s="265"/>
      <c r="CB109" s="265"/>
      <c r="CC109" s="265"/>
      <c r="CD109" s="265"/>
      <c r="CE109" s="265"/>
      <c r="CF109" s="265"/>
      <c r="CG109" s="265"/>
      <c r="CH109" s="265"/>
      <c r="CI109" s="265"/>
      <c r="CJ109" s="265"/>
      <c r="CK109" s="265"/>
      <c r="CL109" s="265">
        <f>CL$20-(CL$20*$A$2)</f>
        <v>0</v>
      </c>
      <c r="CM109" s="265">
        <f t="shared" ref="CM109:CW109" si="168">CL109-($CL$20*$A$2)</f>
        <v>0</v>
      </c>
      <c r="CN109" s="265">
        <f t="shared" si="168"/>
        <v>0</v>
      </c>
      <c r="CO109" s="265">
        <f t="shared" si="168"/>
        <v>0</v>
      </c>
      <c r="CP109" s="265">
        <f t="shared" si="168"/>
        <v>0</v>
      </c>
      <c r="CQ109" s="265">
        <f t="shared" si="168"/>
        <v>0</v>
      </c>
      <c r="CR109" s="265">
        <f t="shared" si="168"/>
        <v>0</v>
      </c>
      <c r="CS109" s="265">
        <f t="shared" si="168"/>
        <v>0</v>
      </c>
      <c r="CT109" s="265">
        <f t="shared" si="168"/>
        <v>0</v>
      </c>
      <c r="CU109" s="265">
        <f t="shared" si="168"/>
        <v>0</v>
      </c>
      <c r="CV109" s="265">
        <f t="shared" si="168"/>
        <v>0</v>
      </c>
      <c r="CW109" s="265">
        <f t="shared" si="168"/>
        <v>0</v>
      </c>
    </row>
    <row r="110" spans="1:101" x14ac:dyDescent="0.35">
      <c r="A110" t="s">
        <v>244</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5"/>
      <c r="BX110" s="265"/>
      <c r="BY110" s="265"/>
      <c r="BZ110" s="265"/>
      <c r="CA110" s="265"/>
      <c r="CB110" s="265"/>
      <c r="CC110" s="265"/>
      <c r="CD110" s="265"/>
      <c r="CE110" s="265"/>
      <c r="CF110" s="265"/>
      <c r="CG110" s="265"/>
      <c r="CH110" s="265"/>
      <c r="CI110" s="265"/>
      <c r="CJ110" s="265"/>
      <c r="CK110" s="265"/>
      <c r="CL110" s="265"/>
      <c r="CM110" s="265">
        <f>CM$20-(CM$20*$A$2)</f>
        <v>0</v>
      </c>
      <c r="CN110" s="265">
        <f t="shared" ref="CN110:CW110" si="169">CM110-($CM$20*$A$2)</f>
        <v>0</v>
      </c>
      <c r="CO110" s="265">
        <f t="shared" si="169"/>
        <v>0</v>
      </c>
      <c r="CP110" s="265">
        <f t="shared" si="169"/>
        <v>0</v>
      </c>
      <c r="CQ110" s="265">
        <f t="shared" si="169"/>
        <v>0</v>
      </c>
      <c r="CR110" s="265">
        <f t="shared" si="169"/>
        <v>0</v>
      </c>
      <c r="CS110" s="265">
        <f t="shared" si="169"/>
        <v>0</v>
      </c>
      <c r="CT110" s="265">
        <f t="shared" si="169"/>
        <v>0</v>
      </c>
      <c r="CU110" s="265">
        <f t="shared" si="169"/>
        <v>0</v>
      </c>
      <c r="CV110" s="265">
        <f t="shared" si="169"/>
        <v>0</v>
      </c>
      <c r="CW110" s="265">
        <f t="shared" si="169"/>
        <v>0</v>
      </c>
    </row>
    <row r="111" spans="1:101" x14ac:dyDescent="0.35">
      <c r="A111" t="s">
        <v>245</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c r="CF111" s="265"/>
      <c r="CG111" s="265"/>
      <c r="CH111" s="265"/>
      <c r="CI111" s="265"/>
      <c r="CJ111" s="265"/>
      <c r="CK111" s="265"/>
      <c r="CL111" s="265"/>
      <c r="CM111" s="265"/>
      <c r="CN111" s="265">
        <f>CN$20-(CN$20*$A$2)</f>
        <v>0</v>
      </c>
      <c r="CO111" s="265">
        <f t="shared" ref="CO111:CW111" si="170">CN111-($CN$20*$A$2)</f>
        <v>0</v>
      </c>
      <c r="CP111" s="265">
        <f t="shared" si="170"/>
        <v>0</v>
      </c>
      <c r="CQ111" s="265">
        <f t="shared" si="170"/>
        <v>0</v>
      </c>
      <c r="CR111" s="265">
        <f t="shared" si="170"/>
        <v>0</v>
      </c>
      <c r="CS111" s="265">
        <f t="shared" si="170"/>
        <v>0</v>
      </c>
      <c r="CT111" s="265">
        <f t="shared" si="170"/>
        <v>0</v>
      </c>
      <c r="CU111" s="265">
        <f t="shared" si="170"/>
        <v>0</v>
      </c>
      <c r="CV111" s="265">
        <f t="shared" si="170"/>
        <v>0</v>
      </c>
      <c r="CW111" s="265">
        <f t="shared" si="170"/>
        <v>0</v>
      </c>
    </row>
    <row r="112" spans="1:101" x14ac:dyDescent="0.35">
      <c r="A112" t="s">
        <v>246</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65"/>
      <c r="CO112" s="265">
        <f>CO$20-(CO$20*$A$2)</f>
        <v>0</v>
      </c>
      <c r="CP112" s="265">
        <f t="shared" ref="CP112:CW112" si="171">CO112-($CO$20*$A$2)</f>
        <v>0</v>
      </c>
      <c r="CQ112" s="265">
        <f t="shared" si="171"/>
        <v>0</v>
      </c>
      <c r="CR112" s="265">
        <f t="shared" si="171"/>
        <v>0</v>
      </c>
      <c r="CS112" s="265">
        <f t="shared" si="171"/>
        <v>0</v>
      </c>
      <c r="CT112" s="265">
        <f t="shared" si="171"/>
        <v>0</v>
      </c>
      <c r="CU112" s="265">
        <f t="shared" si="171"/>
        <v>0</v>
      </c>
      <c r="CV112" s="265">
        <f t="shared" si="171"/>
        <v>0</v>
      </c>
      <c r="CW112" s="265">
        <f t="shared" si="171"/>
        <v>0</v>
      </c>
    </row>
    <row r="113" spans="1:101" x14ac:dyDescent="0.35">
      <c r="A113" t="s">
        <v>247</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265">
        <f>CP$20-(CP$20*$A$2)</f>
        <v>0</v>
      </c>
      <c r="CQ113" s="265">
        <f t="shared" ref="CQ113:CW113" si="172">CP113-($CP$20*$A$2)</f>
        <v>0</v>
      </c>
      <c r="CR113" s="265">
        <f t="shared" si="172"/>
        <v>0</v>
      </c>
      <c r="CS113" s="265">
        <f t="shared" si="172"/>
        <v>0</v>
      </c>
      <c r="CT113" s="265">
        <f t="shared" si="172"/>
        <v>0</v>
      </c>
      <c r="CU113" s="265">
        <f t="shared" si="172"/>
        <v>0</v>
      </c>
      <c r="CV113" s="265">
        <f t="shared" si="172"/>
        <v>0</v>
      </c>
      <c r="CW113" s="265">
        <f t="shared" si="172"/>
        <v>0</v>
      </c>
    </row>
    <row r="114" spans="1:101" x14ac:dyDescent="0.35">
      <c r="A114" t="s">
        <v>248</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c r="CF114" s="265"/>
      <c r="CG114" s="265"/>
      <c r="CH114" s="265"/>
      <c r="CI114" s="265"/>
      <c r="CJ114" s="265"/>
      <c r="CK114" s="265"/>
      <c r="CL114" s="265"/>
      <c r="CM114" s="265"/>
      <c r="CN114" s="265"/>
      <c r="CO114" s="265"/>
      <c r="CP114" s="265"/>
      <c r="CQ114" s="265">
        <f>CQ$20-(CQ$20*$A$2)</f>
        <v>0</v>
      </c>
      <c r="CR114" s="265">
        <f t="shared" ref="CR114:CW114" si="173">CQ114-($CQ$20*$A$2)</f>
        <v>0</v>
      </c>
      <c r="CS114" s="265">
        <f t="shared" si="173"/>
        <v>0</v>
      </c>
      <c r="CT114" s="265">
        <f t="shared" si="173"/>
        <v>0</v>
      </c>
      <c r="CU114" s="265">
        <f t="shared" si="173"/>
        <v>0</v>
      </c>
      <c r="CV114" s="265">
        <f t="shared" si="173"/>
        <v>0</v>
      </c>
      <c r="CW114" s="265">
        <f t="shared" si="173"/>
        <v>0</v>
      </c>
    </row>
    <row r="115" spans="1:101" x14ac:dyDescent="0.35">
      <c r="A115" t="s">
        <v>249</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f>CR$20-(CR$20*$A$2)</f>
        <v>0</v>
      </c>
      <c r="CS115" s="265">
        <f>CR115-($CR$20*$A$2)</f>
        <v>0</v>
      </c>
      <c r="CT115" s="265">
        <f>CS115-($CR$20*$A$2)</f>
        <v>0</v>
      </c>
      <c r="CU115" s="265">
        <f>CT115-($CR$20*$A$2)</f>
        <v>0</v>
      </c>
      <c r="CV115" s="265">
        <f>CU115-($CR$20*$A$2)</f>
        <v>0</v>
      </c>
      <c r="CW115" s="265">
        <f>CV115-($CR$20*$A$2)</f>
        <v>0</v>
      </c>
    </row>
    <row r="116" spans="1:101" x14ac:dyDescent="0.35">
      <c r="A116" t="s">
        <v>250</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c r="CR116" s="265"/>
      <c r="CS116" s="265">
        <f>CS$20-(CS$20*$A$2)</f>
        <v>0</v>
      </c>
      <c r="CT116" s="265">
        <f>CS116-($CS$20*$A$2)</f>
        <v>0</v>
      </c>
      <c r="CU116" s="265">
        <f>CT116-($CS$20*$A$2)</f>
        <v>0</v>
      </c>
      <c r="CV116" s="265">
        <f>CU116-($CS$20*$A$2)</f>
        <v>0</v>
      </c>
      <c r="CW116" s="265">
        <f>CV116-($CS$20*$A$2)</f>
        <v>0</v>
      </c>
    </row>
    <row r="117" spans="1:101" x14ac:dyDescent="0.35">
      <c r="A117" t="s">
        <v>251</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65"/>
      <c r="CT117" s="265">
        <f>CT$20-(CT$20*$A$2)</f>
        <v>0</v>
      </c>
      <c r="CU117" s="265">
        <f>CT117-($CT$20*$A$2)</f>
        <v>0</v>
      </c>
      <c r="CV117" s="265">
        <f>CU117-($CT$20*$A$2)</f>
        <v>0</v>
      </c>
      <c r="CW117" s="265">
        <f>CV117-($CT$20*$A$2)</f>
        <v>0</v>
      </c>
    </row>
    <row r="118" spans="1:101" x14ac:dyDescent="0.35">
      <c r="A118" t="s">
        <v>252</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c r="CF118" s="265"/>
      <c r="CG118" s="265"/>
      <c r="CH118" s="265"/>
      <c r="CI118" s="265"/>
      <c r="CJ118" s="265"/>
      <c r="CK118" s="265"/>
      <c r="CL118" s="265"/>
      <c r="CM118" s="265"/>
      <c r="CN118" s="265"/>
      <c r="CO118" s="265"/>
      <c r="CP118" s="265"/>
      <c r="CQ118" s="265"/>
      <c r="CR118" s="265"/>
      <c r="CS118" s="265"/>
      <c r="CT118" s="265"/>
      <c r="CU118" s="265">
        <f>CU$20-(CU$20*$A$2)</f>
        <v>0</v>
      </c>
      <c r="CV118" s="265">
        <f>CU118-($CU$20*$A$2)</f>
        <v>0</v>
      </c>
      <c r="CW118" s="265">
        <f>CV118-($CU$20*$A$2)</f>
        <v>0</v>
      </c>
    </row>
    <row r="119" spans="1:101" x14ac:dyDescent="0.35">
      <c r="A119" t="s">
        <v>253</v>
      </c>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c r="CR119" s="265"/>
      <c r="CS119" s="265"/>
      <c r="CT119" s="265"/>
      <c r="CU119" s="265"/>
      <c r="CV119" s="265">
        <f>CV$20-(CV$20*$A$2)</f>
        <v>0</v>
      </c>
      <c r="CW119" s="265">
        <f>CV119-(CV$20*$A$2)</f>
        <v>0</v>
      </c>
    </row>
    <row r="120" spans="1:101" x14ac:dyDescent="0.35">
      <c r="A120" t="s">
        <v>254</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5"/>
      <c r="CI120" s="265"/>
      <c r="CJ120" s="265"/>
      <c r="CK120" s="265"/>
      <c r="CL120" s="265"/>
      <c r="CM120" s="265"/>
      <c r="CN120" s="265"/>
      <c r="CO120" s="265"/>
      <c r="CP120" s="265"/>
      <c r="CQ120" s="265"/>
      <c r="CR120" s="265"/>
      <c r="CS120" s="265"/>
      <c r="CT120" s="265"/>
      <c r="CU120" s="265"/>
      <c r="CV120" s="265"/>
      <c r="CW120" s="265">
        <f>CW$20-(CW$20*$A$2)</f>
        <v>0</v>
      </c>
    </row>
  </sheetData>
  <sheetProtection algorithmName="SHA-512" hashValue="29mjJTSrY0AChqnUWXczbxOjsf+wA6x/a3bVPhPen6lh7iYNFLO74Uj8QPxVbmjxOFKs1P9ON/ZhTZ9tw2A91g==" saltValue="MB3O93PiYTAp3qx7pbuFV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8348-42CA-43DA-AC5F-0789187B464B}">
  <sheetPr>
    <tabColor theme="9" tint="0.39997558519241921"/>
  </sheetPr>
  <dimension ref="A1:P11"/>
  <sheetViews>
    <sheetView topLeftCell="A9" zoomScaleNormal="100" workbookViewId="0">
      <selection activeCell="I6" sqref="I6"/>
    </sheetView>
  </sheetViews>
  <sheetFormatPr defaultColWidth="9.1796875" defaultRowHeight="12.5" x14ac:dyDescent="0.25"/>
  <cols>
    <col min="1" max="5" width="9.1796875" style="163"/>
    <col min="6" max="6" width="32" style="163" customWidth="1"/>
    <col min="7" max="14" width="9.1796875" style="163"/>
    <col min="15" max="15" width="9.1796875" style="163" customWidth="1"/>
    <col min="16" max="16" width="9.453125" style="163" customWidth="1"/>
    <col min="17" max="16384" width="9.1796875" style="163"/>
  </cols>
  <sheetData>
    <row r="1" spans="1:16" ht="23" x14ac:dyDescent="0.5">
      <c r="A1" s="162" t="s">
        <v>295</v>
      </c>
      <c r="B1" s="162"/>
      <c r="C1" s="162"/>
      <c r="D1" s="162"/>
      <c r="E1" s="162"/>
      <c r="F1" s="162"/>
      <c r="G1" s="162"/>
      <c r="H1" s="162"/>
      <c r="I1" s="162"/>
      <c r="J1" s="162"/>
      <c r="K1" s="162"/>
      <c r="L1" s="162"/>
      <c r="M1" s="162"/>
      <c r="N1" s="162"/>
      <c r="O1" s="162"/>
      <c r="P1" s="162"/>
    </row>
    <row r="2" spans="1:16" ht="169.5" customHeight="1" x14ac:dyDescent="0.25">
      <c r="A2" s="355" t="s">
        <v>296</v>
      </c>
      <c r="B2" s="355"/>
      <c r="C2" s="355"/>
      <c r="D2" s="355"/>
      <c r="E2" s="355"/>
      <c r="F2" s="355"/>
      <c r="G2" s="355"/>
      <c r="H2" s="355"/>
      <c r="I2" s="355"/>
      <c r="J2" s="355"/>
      <c r="K2" s="355"/>
      <c r="L2" s="355"/>
      <c r="M2" s="355"/>
      <c r="N2" s="164"/>
      <c r="O2" s="164"/>
      <c r="P2" s="164"/>
    </row>
    <row r="3" spans="1:16" ht="15" customHeight="1" thickBot="1" x14ac:dyDescent="0.3">
      <c r="A3" s="165"/>
      <c r="B3" s="166"/>
      <c r="C3" s="166"/>
      <c r="D3" s="166"/>
      <c r="E3" s="166"/>
      <c r="F3" s="166"/>
      <c r="G3" s="166"/>
      <c r="H3" s="166"/>
      <c r="I3" s="166"/>
      <c r="J3" s="166"/>
      <c r="K3" s="166"/>
      <c r="L3" s="166"/>
      <c r="M3" s="166"/>
      <c r="N3" s="164"/>
      <c r="O3" s="164"/>
      <c r="P3" s="164"/>
    </row>
    <row r="4" spans="1:16" ht="14" x14ac:dyDescent="0.3">
      <c r="A4" s="356" t="s">
        <v>297</v>
      </c>
      <c r="B4" s="357"/>
      <c r="C4" s="357"/>
      <c r="D4" s="357"/>
      <c r="E4" s="357"/>
      <c r="F4" s="358"/>
      <c r="G4" s="167"/>
      <c r="H4" s="167"/>
    </row>
    <row r="5" spans="1:16" x14ac:dyDescent="0.25">
      <c r="A5" s="359" t="s">
        <v>298</v>
      </c>
      <c r="B5" s="360"/>
      <c r="C5" s="360"/>
      <c r="D5" s="360"/>
      <c r="E5" s="360"/>
      <c r="F5" s="361"/>
      <c r="G5" s="168"/>
      <c r="H5" s="168"/>
    </row>
    <row r="6" spans="1:16" x14ac:dyDescent="0.25">
      <c r="A6" s="362" t="s">
        <v>299</v>
      </c>
      <c r="B6" s="363"/>
      <c r="C6" s="363"/>
      <c r="D6" s="363"/>
      <c r="E6" s="363"/>
      <c r="F6" s="364"/>
      <c r="G6" s="169"/>
      <c r="H6" s="169"/>
    </row>
    <row r="7" spans="1:16" ht="12.75" customHeight="1" x14ac:dyDescent="0.25">
      <c r="A7" s="365" t="s">
        <v>300</v>
      </c>
      <c r="B7" s="366"/>
      <c r="C7" s="366"/>
      <c r="D7" s="366"/>
      <c r="E7" s="366"/>
      <c r="F7" s="367"/>
      <c r="G7" s="170"/>
      <c r="H7" s="170"/>
    </row>
    <row r="8" spans="1:16" ht="12.75" customHeight="1" x14ac:dyDescent="0.25">
      <c r="A8" s="368" t="s">
        <v>301</v>
      </c>
      <c r="B8" s="369"/>
      <c r="C8" s="369"/>
      <c r="D8" s="369"/>
      <c r="E8" s="369"/>
      <c r="F8" s="370"/>
      <c r="G8" s="170"/>
      <c r="H8" s="170"/>
    </row>
    <row r="9" spans="1:16" ht="13.5" customHeight="1" thickBot="1" x14ac:dyDescent="0.3">
      <c r="A9" s="349" t="s">
        <v>302</v>
      </c>
      <c r="B9" s="350"/>
      <c r="C9" s="350"/>
      <c r="D9" s="350"/>
      <c r="E9" s="350"/>
      <c r="F9" s="351"/>
      <c r="G9" s="171"/>
      <c r="H9" s="171"/>
    </row>
    <row r="11" spans="1:16" ht="56.25" customHeight="1" x14ac:dyDescent="0.25">
      <c r="A11" s="352" t="s">
        <v>303</v>
      </c>
      <c r="B11" s="353"/>
      <c r="C11" s="353"/>
      <c r="D11" s="353"/>
      <c r="E11" s="353"/>
      <c r="F11" s="353"/>
      <c r="G11" s="353"/>
      <c r="H11" s="353"/>
      <c r="I11" s="353"/>
      <c r="J11" s="353"/>
      <c r="K11" s="353"/>
      <c r="L11" s="353"/>
      <c r="M11" s="354"/>
    </row>
  </sheetData>
  <sheetProtection algorithmName="SHA-512" hashValue="2Imu9i1G+zXCNCpD8kK8taqb9665H6tgL3OhuNG9EyA6ujc60g8bDDJ3IbwJWNn4BxoXPIlxc9S81eZpoSDJIQ==" saltValue="AztW/AM957NvffrxKnT6Nw==" spinCount="100000" sheet="1" objects="1" scenarios="1"/>
  <protectedRanges>
    <protectedRange sqref="B6:B9 E9" name="Intro_2"/>
  </protectedRanges>
  <mergeCells count="8">
    <mergeCell ref="A9:F9"/>
    <mergeCell ref="A11:M11"/>
    <mergeCell ref="A2:M2"/>
    <mergeCell ref="A4:F4"/>
    <mergeCell ref="A5:F5"/>
    <mergeCell ref="A6:F6"/>
    <mergeCell ref="A7:F7"/>
    <mergeCell ref="A8:F8"/>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9749-D325-4C40-BDD5-37B4F412179C}">
  <sheetPr>
    <tabColor theme="9" tint="0.39997558519241921"/>
  </sheetPr>
  <dimension ref="A1:G22"/>
  <sheetViews>
    <sheetView zoomScaleNormal="100" workbookViewId="0">
      <selection activeCell="C12" sqref="C12"/>
    </sheetView>
  </sheetViews>
  <sheetFormatPr defaultColWidth="9.1796875" defaultRowHeight="14" x14ac:dyDescent="0.3"/>
  <cols>
    <col min="1" max="1" width="26" style="172" customWidth="1"/>
    <col min="2" max="2" width="31.54296875" style="172" customWidth="1"/>
    <col min="3" max="3" width="9.1796875" style="172"/>
    <col min="4" max="4" width="13.1796875" style="172" customWidth="1"/>
    <col min="5" max="16384" width="9.1796875" style="172"/>
  </cols>
  <sheetData>
    <row r="1" spans="1:7" ht="23" x14ac:dyDescent="0.5">
      <c r="A1" s="162" t="s">
        <v>304</v>
      </c>
      <c r="B1" s="162"/>
    </row>
    <row r="3" spans="1:7" x14ac:dyDescent="0.3">
      <c r="A3" s="173" t="s">
        <v>305</v>
      </c>
      <c r="B3" s="174"/>
      <c r="C3" s="175"/>
      <c r="D3" s="175"/>
    </row>
    <row r="4" spans="1:7" ht="30" customHeight="1" thickBot="1" x14ac:dyDescent="0.35">
      <c r="A4" s="371" t="s">
        <v>306</v>
      </c>
      <c r="B4" s="371"/>
      <c r="C4" s="175"/>
      <c r="D4" s="175"/>
    </row>
    <row r="5" spans="1:7" x14ac:dyDescent="0.3">
      <c r="A5" s="176" t="s">
        <v>307</v>
      </c>
      <c r="B5" s="177"/>
      <c r="C5" s="175"/>
      <c r="D5" s="175"/>
    </row>
    <row r="6" spans="1:7" ht="14.5" thickBot="1" x14ac:dyDescent="0.35">
      <c r="A6" s="178" t="s">
        <v>308</v>
      </c>
      <c r="B6" s="179"/>
      <c r="C6" s="175"/>
      <c r="D6" s="175"/>
    </row>
    <row r="7" spans="1:7" ht="14.5" thickBot="1" x14ac:dyDescent="0.35">
      <c r="A7" s="175"/>
      <c r="B7" s="175"/>
      <c r="C7" s="175"/>
      <c r="D7" s="175"/>
    </row>
    <row r="8" spans="1:7" ht="15" customHeight="1" thickTop="1" x14ac:dyDescent="0.3">
      <c r="A8" s="376" t="s">
        <v>309</v>
      </c>
      <c r="B8" s="377"/>
      <c r="C8" s="378"/>
      <c r="D8" s="230"/>
      <c r="E8" s="200"/>
      <c r="F8" s="225">
        <v>2</v>
      </c>
      <c r="G8" s="223"/>
    </row>
    <row r="9" spans="1:7" ht="15" customHeight="1" thickBot="1" x14ac:dyDescent="0.35">
      <c r="A9" s="379"/>
      <c r="B9" s="380"/>
      <c r="C9" s="381"/>
      <c r="D9" s="231"/>
      <c r="F9" s="226">
        <v>2</v>
      </c>
      <c r="G9" s="224"/>
    </row>
    <row r="10" spans="1:7" ht="14.5" thickTop="1" x14ac:dyDescent="0.3">
      <c r="A10" s="175"/>
      <c r="B10" s="175"/>
      <c r="C10" s="175"/>
      <c r="D10" s="175"/>
    </row>
    <row r="11" spans="1:7" ht="14.5" thickBot="1" x14ac:dyDescent="0.35">
      <c r="A11" s="173" t="s">
        <v>310</v>
      </c>
      <c r="B11" s="174"/>
      <c r="C11" s="175"/>
      <c r="D11" s="175"/>
    </row>
    <row r="12" spans="1:7" ht="14.5" thickBot="1" x14ac:dyDescent="0.35">
      <c r="A12" s="176" t="s">
        <v>307</v>
      </c>
      <c r="B12" s="372" t="s">
        <v>311</v>
      </c>
      <c r="C12" s="190">
        <f>IF(F9=1,B5/0.6,B5)</f>
        <v>0</v>
      </c>
      <c r="D12" s="374" t="str">
        <f>IF(F9=1, "Convertido de fuste a arbol entero","No es necesario convertir" )</f>
        <v>No es necesario convertir</v>
      </c>
      <c r="E12" s="375"/>
      <c r="F12" s="375"/>
    </row>
    <row r="13" spans="1:7" ht="15.75" customHeight="1" thickBot="1" x14ac:dyDescent="0.35">
      <c r="A13" s="178" t="s">
        <v>308</v>
      </c>
      <c r="B13" s="373"/>
      <c r="C13" s="190">
        <f>IF(F9=1,B6/0.6,B6)</f>
        <v>0</v>
      </c>
      <c r="D13" s="374"/>
      <c r="E13" s="375"/>
      <c r="F13" s="375"/>
    </row>
    <row r="14" spans="1:7" x14ac:dyDescent="0.3">
      <c r="A14" s="175"/>
      <c r="B14" s="175"/>
      <c r="C14" s="175"/>
      <c r="D14" s="175"/>
    </row>
    <row r="15" spans="1:7" ht="14.5" thickBot="1" x14ac:dyDescent="0.35">
      <c r="A15" s="173" t="s">
        <v>312</v>
      </c>
      <c r="B15" s="174"/>
      <c r="C15" s="175"/>
      <c r="D15" s="175"/>
    </row>
    <row r="16" spans="1:7" x14ac:dyDescent="0.3">
      <c r="A16" s="176" t="s">
        <v>307</v>
      </c>
      <c r="B16" s="180" t="s">
        <v>313</v>
      </c>
      <c r="C16" s="190">
        <f>0.53*C12</f>
        <v>0</v>
      </c>
      <c r="D16" s="175"/>
    </row>
    <row r="17" spans="1:4" ht="14.5" thickBot="1" x14ac:dyDescent="0.35">
      <c r="A17" s="178" t="s">
        <v>308</v>
      </c>
      <c r="B17" s="181" t="s">
        <v>314</v>
      </c>
      <c r="C17" s="191">
        <f>0.725*C13</f>
        <v>0</v>
      </c>
      <c r="D17" s="216"/>
    </row>
    <row r="18" spans="1:4" x14ac:dyDescent="0.3">
      <c r="A18" s="175"/>
      <c r="B18" s="175"/>
      <c r="C18" s="175"/>
      <c r="D18" s="175"/>
    </row>
    <row r="19" spans="1:4" ht="14.5" thickBot="1" x14ac:dyDescent="0.35">
      <c r="A19" s="173" t="s">
        <v>315</v>
      </c>
      <c r="B19" s="174"/>
      <c r="C19" s="175"/>
      <c r="D19" s="175"/>
    </row>
    <row r="20" spans="1:4" x14ac:dyDescent="0.3">
      <c r="A20" s="176" t="s">
        <v>316</v>
      </c>
      <c r="B20" s="180" t="s">
        <v>317</v>
      </c>
      <c r="C20" s="190">
        <f>IFERROR(SUM(C16:C17)*0.5,"")</f>
        <v>0</v>
      </c>
      <c r="D20" s="175"/>
    </row>
    <row r="21" spans="1:4" ht="16" thickBot="1" x14ac:dyDescent="0.45">
      <c r="A21" s="178" t="s">
        <v>318</v>
      </c>
      <c r="B21" s="181" t="s">
        <v>319</v>
      </c>
      <c r="C21" s="192">
        <f>IFERROR(C20*3.67,"")</f>
        <v>0</v>
      </c>
      <c r="D21" s="204" t="s">
        <v>320</v>
      </c>
    </row>
    <row r="22" spans="1:4" x14ac:dyDescent="0.3">
      <c r="A22" s="175"/>
      <c r="B22" s="175"/>
      <c r="C22" s="175"/>
      <c r="D22" s="175"/>
    </row>
  </sheetData>
  <sheetProtection algorithmName="SHA-512" hashValue="/B/qUSsHKeQkxxjxu8d17C9vBNnT8XkMk5O/goseO7KOF1mGxkvKXkvBraa0zde2iDGg2ZeZhWr+RjfBKSADBQ==" saltValue="7knTGptzDO1OmdbMZNhjCg==" spinCount="100000" sheet="1" objects="1" scenarios="1"/>
  <protectedRanges>
    <protectedRange sqref="F9" name="Volume adjuster"/>
    <protectedRange sqref="B5:B7" name="Range1"/>
  </protectedRanges>
  <mergeCells count="4">
    <mergeCell ref="A4:B4"/>
    <mergeCell ref="B12:B13"/>
    <mergeCell ref="D12:F13"/>
    <mergeCell ref="A8:C9"/>
  </mergeCells>
  <conditionalFormatting sqref="D12:F13">
    <cfRule type="containsText" dxfId="3" priority="1" operator="containsText" text="Convertido de fuste a arbol entero">
      <formula>NOT(ISERROR(SEARCH("Convertido de fuste a arbol entero",D12)))</formula>
    </cfRule>
    <cfRule type="containsText" dxfId="2" priority="2" operator="containsText" text="No es necesario convertir">
      <formula>NOT(ISERROR(SEARCH("No es necesario convertir",D12)))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76200</xdr:colOff>
                    <xdr:row>6</xdr:row>
                    <xdr:rowOff>146050</xdr:rowOff>
                  </from>
                  <to>
                    <xdr:col>3</xdr:col>
                    <xdr:colOff>647700</xdr:colOff>
                    <xdr:row>8</xdr:row>
                    <xdr:rowOff>69850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xdr:col>
                    <xdr:colOff>76200</xdr:colOff>
                    <xdr:row>7</xdr:row>
                    <xdr:rowOff>127000</xdr:rowOff>
                  </from>
                  <to>
                    <xdr:col>4</xdr:col>
                    <xdr:colOff>336550</xdr:colOff>
                    <xdr:row>9</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0" ma:contentTypeDescription="Create a new document." ma:contentTypeScope="" ma:versionID="bf6134359c75ae8b7a886e2ab0c75a6d">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f555f3e1472935cb0d6a6142f3879e2"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ed2a84d8-057f-40d4-980b-4ffb05458a53}" ma:internalName="TaxCatchAll" ma:showField="CatchAllData" ma:web="04007bd9-c0d9-4f27-a4ad-edebe37704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60be8d9-dffb-4556-ab96-06e42ee90a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lcf76f155ced4ddcb4097134ff3c332f xmlns="9ac66888-105e-4e54-b39a-e32c984792c9">
      <Terms xmlns="http://schemas.microsoft.com/office/infopath/2007/PartnerControls"/>
    </lcf76f155ced4ddcb4097134ff3c332f>
    <TaxCatchAll xmlns="04007bd9-c0d9-4f27-a4ad-edebe3770499" xsi:nil="true"/>
  </documentManagement>
</p:properties>
</file>

<file path=customXml/itemProps1.xml><?xml version="1.0" encoding="utf-8"?>
<ds:datastoreItem xmlns:ds="http://schemas.openxmlformats.org/officeDocument/2006/customXml" ds:itemID="{FB3420C2-63BA-49C0-9D05-AD153BAFF28F}"/>
</file>

<file path=customXml/itemProps2.xml><?xml version="1.0" encoding="utf-8"?>
<ds:datastoreItem xmlns:ds="http://schemas.openxmlformats.org/officeDocument/2006/customXml" ds:itemID="{E07312CC-DF37-4EAC-931A-2E2FDFE66AE4}">
  <ds:schemaRefs>
    <ds:schemaRef ds:uri="http://schemas.microsoft.com/sharepoint/v3/contenttype/forms"/>
  </ds:schemaRefs>
</ds:datastoreItem>
</file>

<file path=customXml/itemProps3.xml><?xml version="1.0" encoding="utf-8"?>
<ds:datastoreItem xmlns:ds="http://schemas.openxmlformats.org/officeDocument/2006/customXml" ds:itemID="{4714C1C8-36E1-4228-83E0-95CD91C170F8}">
  <ds:schemaRefs>
    <ds:schemaRef ds:uri="9ac66888-105e-4e54-b39a-e32c984792c9"/>
    <ds:schemaRef ds:uri="http://purl.org/dc/term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http://schemas.microsoft.com/sharepoint/v3"/>
    <ds:schemaRef ds:uri="http://purl.org/dc/elements/1.1/"/>
    <ds:schemaRef ds:uri="http://schemas.openxmlformats.org/package/2006/metadata/core-properties"/>
    <ds:schemaRef ds:uri="http://schemas.microsoft.com/sharepoint/v4"/>
    <ds:schemaRef ds:uri="04007bd9-c0d9-4f27-a4ad-edebe37704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Instrucciones</vt:lpstr>
      <vt:lpstr>Hoja De Calculo</vt:lpstr>
      <vt:lpstr>TSE</vt:lpstr>
      <vt:lpstr>Sheet2</vt:lpstr>
      <vt:lpstr>Sheet3</vt:lpstr>
      <vt:lpstr>Fondo de Aseguramiento</vt:lpstr>
      <vt:lpstr>FA Dividendos</vt:lpstr>
      <vt:lpstr>Herramienta de HWP</vt:lpstr>
      <vt:lpstr>HWP C del Área de Actividad</vt:lpstr>
      <vt:lpstr>HWP C Línea de Base</vt:lpstr>
      <vt:lpstr>'Hoja De Calculo'!Print_Area</vt:lpstr>
      <vt:lpstr>Version</vt:lpstr>
    </vt:vector>
  </TitlesOfParts>
  <Manager/>
  <Company>Climate Action Reserve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Z. Lee</dc:creator>
  <cp:keywords/>
  <dc:description/>
  <cp:lastModifiedBy>Amy Kessler</cp:lastModifiedBy>
  <cp:revision/>
  <dcterms:created xsi:type="dcterms:W3CDTF">2012-07-16T23:12:37Z</dcterms:created>
  <dcterms:modified xsi:type="dcterms:W3CDTF">2023-07-13T22:36:54Z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AuthorIds_UIVersion_3072">
    <vt:lpwstr>43</vt:lpwstr>
  </property>
  <property fmtid="{D5CDD505-2E9C-101B-9397-08002B2CF9AE}" pid="4" name="MediaServiceImageTags">
    <vt:lpwstr/>
  </property>
</Properties>
</file>